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709"/>
  </bookViews>
  <sheets>
    <sheet name="wydatki" sheetId="1" r:id="rId1"/>
    <sheet name="Arkusz1" sheetId="2" r:id="rId2"/>
  </sheets>
  <definedNames>
    <definedName name="Excel_BuiltIn_Print_Area_3_1">wydatki!$A$1:$F$331</definedName>
    <definedName name="Excel_BuiltIn_Print_Area_3_1_1">wydatki!$A$1:$F$331</definedName>
    <definedName name="Excel_BuiltIn_Print_Area_3_1_1_1">wydatki!$A$1:$F$329</definedName>
    <definedName name="Excel_BuiltIn_Print_Area_4_1">wydatki!$A$1:$F$332</definedName>
    <definedName name="Excel_BuiltIn_Print_Area_4_1_1">wydatki!$A$1:$F$331</definedName>
    <definedName name="_xlnm.Print_Area" localSheetId="0">wydatki!$A$1:$F$331</definedName>
  </definedNames>
  <calcPr calcId="125725"/>
</workbook>
</file>

<file path=xl/calcChain.xml><?xml version="1.0" encoding="utf-8"?>
<calcChain xmlns="http://schemas.openxmlformats.org/spreadsheetml/2006/main">
  <c r="E195" i="1"/>
  <c r="E194" s="1"/>
  <c r="E193" s="1"/>
  <c r="D195"/>
  <c r="D194" s="1"/>
  <c r="E44"/>
  <c r="D44"/>
  <c r="E43"/>
  <c r="D43"/>
  <c r="D42" s="1"/>
  <c r="E42"/>
  <c r="E39"/>
  <c r="E37" s="1"/>
  <c r="D39"/>
  <c r="D37" s="1"/>
  <c r="E35"/>
  <c r="D35"/>
  <c r="E305"/>
  <c r="E304" s="1"/>
  <c r="D305"/>
  <c r="D304" s="1"/>
  <c r="D191"/>
  <c r="D190" s="1"/>
  <c r="D189" s="1"/>
  <c r="E191"/>
  <c r="E190" s="1"/>
  <c r="E124"/>
  <c r="D124"/>
  <c r="E121"/>
  <c r="E61"/>
  <c r="D61"/>
  <c r="E32"/>
  <c r="E31" s="1"/>
  <c r="D32"/>
  <c r="D31" s="1"/>
  <c r="D8"/>
  <c r="E8"/>
  <c r="E12"/>
  <c r="D12"/>
  <c r="E11"/>
  <c r="D11"/>
  <c r="E64"/>
  <c r="D64"/>
  <c r="E63"/>
  <c r="E60" s="1"/>
  <c r="D63"/>
  <c r="E327"/>
  <c r="E326" s="1"/>
  <c r="D327"/>
  <c r="D326" s="1"/>
  <c r="E285"/>
  <c r="E283" s="1"/>
  <c r="D285"/>
  <c r="D283" s="1"/>
  <c r="D282" s="1"/>
  <c r="E224"/>
  <c r="D224"/>
  <c r="E187"/>
  <c r="E186" s="1"/>
  <c r="D187"/>
  <c r="D186" s="1"/>
  <c r="E115"/>
  <c r="E113" s="1"/>
  <c r="D115"/>
  <c r="D113" s="1"/>
  <c r="F42" l="1"/>
  <c r="D34"/>
  <c r="D30" s="1"/>
  <c r="F35"/>
  <c r="F37"/>
  <c r="F43"/>
  <c r="E34"/>
  <c r="F34" s="1"/>
  <c r="D7"/>
  <c r="F61"/>
  <c r="F124"/>
  <c r="F305"/>
  <c r="E189"/>
  <c r="F189" s="1"/>
  <c r="F190"/>
  <c r="D60"/>
  <c r="D59" s="1"/>
  <c r="F32"/>
  <c r="E7"/>
  <c r="F11"/>
  <c r="F63"/>
  <c r="E59"/>
  <c r="F326"/>
  <c r="F283"/>
  <c r="E282"/>
  <c r="F282" s="1"/>
  <c r="F186"/>
  <c r="F113"/>
  <c r="E110"/>
  <c r="E109" s="1"/>
  <c r="D110"/>
  <c r="D109" s="1"/>
  <c r="D108" s="1"/>
  <c r="E69"/>
  <c r="D69"/>
  <c r="E30" l="1"/>
  <c r="F59"/>
  <c r="F60"/>
  <c r="F109"/>
  <c r="E108"/>
  <c r="D68"/>
  <c r="D67" s="1"/>
  <c r="E68"/>
  <c r="E293"/>
  <c r="E292" s="1"/>
  <c r="D293"/>
  <c r="D292" s="1"/>
  <c r="E279"/>
  <c r="E277" s="1"/>
  <c r="D279"/>
  <c r="D277" s="1"/>
  <c r="D154"/>
  <c r="D152" s="1"/>
  <c r="F108" l="1"/>
  <c r="F68"/>
  <c r="F69"/>
  <c r="E67"/>
  <c r="F67" s="1"/>
  <c r="F292"/>
  <c r="F277"/>
  <c r="E325"/>
  <c r="D325"/>
  <c r="E323"/>
  <c r="D323"/>
  <c r="D322" s="1"/>
  <c r="D321" s="1"/>
  <c r="E322"/>
  <c r="E321" s="1"/>
  <c r="E291"/>
  <c r="D291"/>
  <c r="D276"/>
  <c r="E276"/>
  <c r="E274"/>
  <c r="D274"/>
  <c r="D273" s="1"/>
  <c r="D272" s="1"/>
  <c r="E273"/>
  <c r="E272" s="1"/>
  <c r="E269"/>
  <c r="E267" s="1"/>
  <c r="E266" s="1"/>
  <c r="D269"/>
  <c r="D267"/>
  <c r="D266" s="1"/>
  <c r="E263"/>
  <c r="D263"/>
  <c r="E261"/>
  <c r="E260" s="1"/>
  <c r="D261"/>
  <c r="D260" s="1"/>
  <c r="D257"/>
  <c r="D256" s="1"/>
  <c r="E257"/>
  <c r="E256" s="1"/>
  <c r="E254"/>
  <c r="E253" s="1"/>
  <c r="D254"/>
  <c r="D253" s="1"/>
  <c r="E251"/>
  <c r="D251"/>
  <c r="D250" s="1"/>
  <c r="E250"/>
  <c r="E247"/>
  <c r="E246" s="1"/>
  <c r="D247"/>
  <c r="D246" s="1"/>
  <c r="D245" s="1"/>
  <c r="E96"/>
  <c r="E94" s="1"/>
  <c r="E93" s="1"/>
  <c r="D96"/>
  <c r="D94" s="1"/>
  <c r="D93" s="1"/>
  <c r="E91"/>
  <c r="D91"/>
  <c r="E138"/>
  <c r="D138"/>
  <c r="E137"/>
  <c r="E136" s="1"/>
  <c r="D137"/>
  <c r="D136" s="1"/>
  <c r="E259" l="1"/>
  <c r="D259"/>
  <c r="D249"/>
  <c r="E249"/>
  <c r="F322"/>
  <c r="F323"/>
  <c r="F273"/>
  <c r="F272"/>
  <c r="F291"/>
  <c r="F276"/>
  <c r="F266"/>
  <c r="F260"/>
  <c r="F261"/>
  <c r="F267"/>
  <c r="F253"/>
  <c r="F256"/>
  <c r="F257"/>
  <c r="F250"/>
  <c r="F251"/>
  <c r="F254"/>
  <c r="F246"/>
  <c r="E245"/>
  <c r="F245" s="1"/>
  <c r="F94"/>
  <c r="F93"/>
  <c r="F137"/>
  <c r="E185"/>
  <c r="D185"/>
  <c r="D141"/>
  <c r="D81"/>
  <c r="E20"/>
  <c r="F249" l="1"/>
  <c r="F259"/>
  <c r="F185"/>
  <c r="D104"/>
  <c r="E134"/>
  <c r="D134"/>
  <c r="E298"/>
  <c r="D298"/>
  <c r="D193"/>
  <c r="E297" l="1"/>
  <c r="D297"/>
  <c r="D296" s="1"/>
  <c r="E154"/>
  <c r="E104"/>
  <c r="E86"/>
  <c r="E177"/>
  <c r="D177"/>
  <c r="D121"/>
  <c r="E152" l="1"/>
  <c r="E151" s="1"/>
  <c r="E296"/>
  <c r="F297"/>
  <c r="E53"/>
  <c r="D53"/>
  <c r="E16"/>
  <c r="D16"/>
  <c r="E214"/>
  <c r="E213" s="1"/>
  <c r="D214"/>
  <c r="D213" s="1"/>
  <c r="D212" s="1"/>
  <c r="E203"/>
  <c r="E202" s="1"/>
  <c r="E201" s="1"/>
  <c r="D203"/>
  <c r="D202" s="1"/>
  <c r="D201" s="1"/>
  <c r="E168"/>
  <c r="E167" s="1"/>
  <c r="D168"/>
  <c r="D167" s="1"/>
  <c r="E90"/>
  <c r="E89" s="1"/>
  <c r="D90"/>
  <c r="D89" s="1"/>
  <c r="D14"/>
  <c r="E14"/>
  <c r="D15"/>
  <c r="E15"/>
  <c r="D19"/>
  <c r="D18" s="1"/>
  <c r="E19"/>
  <c r="E18" s="1"/>
  <c r="D20"/>
  <c r="D27"/>
  <c r="D25" s="1"/>
  <c r="E27"/>
  <c r="D55"/>
  <c r="E55"/>
  <c r="D56"/>
  <c r="E56"/>
  <c r="D75"/>
  <c r="D73" s="1"/>
  <c r="D72" s="1"/>
  <c r="E75"/>
  <c r="E73" s="1"/>
  <c r="E72" s="1"/>
  <c r="D79"/>
  <c r="D78" s="1"/>
  <c r="E81"/>
  <c r="E79" s="1"/>
  <c r="E78" s="1"/>
  <c r="D86"/>
  <c r="D84" s="1"/>
  <c r="D83" s="1"/>
  <c r="E84"/>
  <c r="E83" s="1"/>
  <c r="D102"/>
  <c r="D101" s="1"/>
  <c r="E102"/>
  <c r="E101" s="1"/>
  <c r="D120"/>
  <c r="D119" s="1"/>
  <c r="E120"/>
  <c r="E119" s="1"/>
  <c r="D128"/>
  <c r="E128"/>
  <c r="D133"/>
  <c r="D132" s="1"/>
  <c r="E133"/>
  <c r="E132" s="1"/>
  <c r="D140"/>
  <c r="E141"/>
  <c r="E140" s="1"/>
  <c r="D142"/>
  <c r="E142"/>
  <c r="D145"/>
  <c r="E145"/>
  <c r="D146"/>
  <c r="E146"/>
  <c r="D151"/>
  <c r="D160"/>
  <c r="D158" s="1"/>
  <c r="E160"/>
  <c r="D165"/>
  <c r="D164" s="1"/>
  <c r="E165"/>
  <c r="E164" s="1"/>
  <c r="D172"/>
  <c r="D171" s="1"/>
  <c r="E172"/>
  <c r="E171" s="1"/>
  <c r="E170" s="1"/>
  <c r="D176"/>
  <c r="D175" s="1"/>
  <c r="E176"/>
  <c r="E175" s="1"/>
  <c r="D182"/>
  <c r="D180" s="1"/>
  <c r="E182"/>
  <c r="E180" s="1"/>
  <c r="E179" s="1"/>
  <c r="D208"/>
  <c r="D207" s="1"/>
  <c r="E208"/>
  <c r="E207" s="1"/>
  <c r="D217"/>
  <c r="D216" s="1"/>
  <c r="E217"/>
  <c r="E216" s="1"/>
  <c r="D218"/>
  <c r="E218"/>
  <c r="D221"/>
  <c r="D220" s="1"/>
  <c r="E221"/>
  <c r="E220" s="1"/>
  <c r="D223"/>
  <c r="D229"/>
  <c r="D227" s="1"/>
  <c r="E229"/>
  <c r="E227" s="1"/>
  <c r="E226" s="1"/>
  <c r="D235"/>
  <c r="D233" s="1"/>
  <c r="E235"/>
  <c r="E233" s="1"/>
  <c r="E232" s="1"/>
  <c r="D241"/>
  <c r="D239" s="1"/>
  <c r="D238" s="1"/>
  <c r="E241"/>
  <c r="E239" s="1"/>
  <c r="E238" s="1"/>
  <c r="D302"/>
  <c r="D301" s="1"/>
  <c r="D300" s="1"/>
  <c r="E302"/>
  <c r="E301" s="1"/>
  <c r="D308"/>
  <c r="E308"/>
  <c r="D311"/>
  <c r="D310" s="1"/>
  <c r="E311"/>
  <c r="E310" s="1"/>
  <c r="D315"/>
  <c r="D314" s="1"/>
  <c r="D313" s="1"/>
  <c r="E315"/>
  <c r="E314" s="1"/>
  <c r="E317"/>
  <c r="D319"/>
  <c r="D318" s="1"/>
  <c r="E319"/>
  <c r="E318" s="1"/>
  <c r="D126" l="1"/>
  <c r="D123" s="1"/>
  <c r="D118" s="1"/>
  <c r="E126"/>
  <c r="E123" s="1"/>
  <c r="D317"/>
  <c r="F296"/>
  <c r="F176"/>
  <c r="E71"/>
  <c r="F120"/>
  <c r="E144"/>
  <c r="F53"/>
  <c r="F141"/>
  <c r="E158"/>
  <c r="E157" s="1"/>
  <c r="E150" s="1"/>
  <c r="E51"/>
  <c r="F165"/>
  <c r="E25"/>
  <c r="E24" s="1"/>
  <c r="E23" s="1"/>
  <c r="F140"/>
  <c r="E223"/>
  <c r="F223" s="1"/>
  <c r="F224"/>
  <c r="D144"/>
  <c r="F217"/>
  <c r="E206"/>
  <c r="E200" s="1"/>
  <c r="F207"/>
  <c r="F201"/>
  <c r="F202"/>
  <c r="F308"/>
  <c r="D307"/>
  <c r="D295" s="1"/>
  <c r="D112"/>
  <c r="D107" s="1"/>
  <c r="E112"/>
  <c r="E107" s="1"/>
  <c r="F15"/>
  <c r="F7"/>
  <c r="F14"/>
  <c r="F213"/>
  <c r="E212"/>
  <c r="F167"/>
  <c r="F168"/>
  <c r="F319"/>
  <c r="F318"/>
  <c r="F321"/>
  <c r="F325"/>
  <c r="E313"/>
  <c r="F313" s="1"/>
  <c r="F314"/>
  <c r="F310"/>
  <c r="E307"/>
  <c r="E300"/>
  <c r="F301"/>
  <c r="F239"/>
  <c r="F221"/>
  <c r="F142"/>
  <c r="F132"/>
  <c r="F238"/>
  <c r="D232"/>
  <c r="F232" s="1"/>
  <c r="F233"/>
  <c r="D226"/>
  <c r="F227"/>
  <c r="F220"/>
  <c r="F216"/>
  <c r="D206"/>
  <c r="D200" s="1"/>
  <c r="D179"/>
  <c r="F179" s="1"/>
  <c r="F180"/>
  <c r="F175"/>
  <c r="D170"/>
  <c r="F170" s="1"/>
  <c r="F171"/>
  <c r="F164"/>
  <c r="D157"/>
  <c r="F152"/>
  <c r="F151"/>
  <c r="F145"/>
  <c r="F136"/>
  <c r="F119"/>
  <c r="F102"/>
  <c r="F89"/>
  <c r="F84"/>
  <c r="F78"/>
  <c r="F79"/>
  <c r="F73"/>
  <c r="F55"/>
  <c r="E52"/>
  <c r="D51"/>
  <c r="D52"/>
  <c r="D24"/>
  <c r="D23" s="1"/>
  <c r="F18"/>
  <c r="F19"/>
  <c r="D6"/>
  <c r="F8"/>
  <c r="D211" l="1"/>
  <c r="E295"/>
  <c r="F126"/>
  <c r="D150"/>
  <c r="F304"/>
  <c r="E118"/>
  <c r="F118" s="1"/>
  <c r="F123"/>
  <c r="F31"/>
  <c r="E211"/>
  <c r="F317"/>
  <c r="F144"/>
  <c r="F107"/>
  <c r="F112"/>
  <c r="F158"/>
  <c r="E6"/>
  <c r="F51"/>
  <c r="F226"/>
  <c r="D71"/>
  <c r="F71" s="1"/>
  <c r="F25"/>
  <c r="F157"/>
  <c r="F23"/>
  <c r="F200"/>
  <c r="F24"/>
  <c r="F307"/>
  <c r="F101"/>
  <c r="F52"/>
  <c r="F194"/>
  <c r="F212"/>
  <c r="F300"/>
  <c r="F206"/>
  <c r="F83"/>
  <c r="F72"/>
  <c r="E329" l="1"/>
  <c r="D329"/>
  <c r="F295"/>
  <c r="F6"/>
  <c r="F30"/>
  <c r="F211"/>
  <c r="F193"/>
  <c r="F150"/>
  <c r="F329" l="1"/>
</calcChain>
</file>

<file path=xl/sharedStrings.xml><?xml version="1.0" encoding="utf-8"?>
<sst xmlns="http://schemas.openxmlformats.org/spreadsheetml/2006/main" count="327" uniqueCount="109">
  <si>
    <t>Wykonanie</t>
  </si>
  <si>
    <t>Dział</t>
  </si>
  <si>
    <t>Rozdział</t>
  </si>
  <si>
    <t>Nazwa</t>
  </si>
  <si>
    <t>%</t>
  </si>
  <si>
    <t>O10</t>
  </si>
  <si>
    <t>Rolnictwo i łowiectwo</t>
  </si>
  <si>
    <t>O1010</t>
  </si>
  <si>
    <t>Infrastruktura wodociągowa i sanitacyjna wsi</t>
  </si>
  <si>
    <t>Wydatki majątkowe, w tym:</t>
  </si>
  <si>
    <t>- inwestycje i zakupy inwestycyjne</t>
  </si>
  <si>
    <t>O1030</t>
  </si>
  <si>
    <t>Izby rolnicze</t>
  </si>
  <si>
    <t>Wydatki bieżące, w tym:</t>
  </si>
  <si>
    <t>Wydatki jednostek budżetowych, z tego:</t>
  </si>
  <si>
    <t>- wydatki związane z realizacją ich zadań statutowych</t>
  </si>
  <si>
    <t>O1095</t>
  </si>
  <si>
    <t xml:space="preserve">Pozostała działalność </t>
  </si>
  <si>
    <t>- wynagrodzenia i składki od nich naliczane</t>
  </si>
  <si>
    <t>Pozostała działalność</t>
  </si>
  <si>
    <t>Dostarczanie wody</t>
  </si>
  <si>
    <t>Świadczenia na rzecz osób fizycznych</t>
  </si>
  <si>
    <t>Transport i łączność</t>
  </si>
  <si>
    <t>Drogi publiczne gminne</t>
  </si>
  <si>
    <t>Gospodarka mieszkaniowa</t>
  </si>
  <si>
    <t>Gospodarka gruntami i nieruchomościami</t>
  </si>
  <si>
    <t>Działalność usługowa</t>
  </si>
  <si>
    <t>Plany zagospodarowania przestrzennego</t>
  </si>
  <si>
    <t>Administracja publiczna</t>
  </si>
  <si>
    <t>Urzędy Wojewódzkie</t>
  </si>
  <si>
    <t>Rady Gmin</t>
  </si>
  <si>
    <t>Urzędy Gmin</t>
  </si>
  <si>
    <t>Jednostki terenowe Policji</t>
  </si>
  <si>
    <t>Ochotnicze Straże Pożarne</t>
  </si>
  <si>
    <t>Wydatki majątkowe</t>
  </si>
  <si>
    <t>Dotacje na zadania bieżące</t>
  </si>
  <si>
    <t>Zarządzanie kryzysowe</t>
  </si>
  <si>
    <t>Obsługa długu publicznego</t>
  </si>
  <si>
    <t>Wydatki na obsługę długu</t>
  </si>
  <si>
    <t>Różna rozliczenia</t>
  </si>
  <si>
    <t>Rezerwy ogólne i celowe</t>
  </si>
  <si>
    <t>Rezerwa ogólna</t>
  </si>
  <si>
    <t>Oświata i wychowanie</t>
  </si>
  <si>
    <t>Szkoły podstawowe</t>
  </si>
  <si>
    <t>Oddziały przedszkolne w szkołach podstawowych</t>
  </si>
  <si>
    <t>Przedszkola</t>
  </si>
  <si>
    <t>Dowożenie uczniów do szkół</t>
  </si>
  <si>
    <t>Dokształcanie i doskonalenie nauczycieli</t>
  </si>
  <si>
    <t>Stołówki szkolne</t>
  </si>
  <si>
    <t>Ochrona zdrowia</t>
  </si>
  <si>
    <t>Przeciwdziałanie alkoholizmowi</t>
  </si>
  <si>
    <t>Pomoc społeczna</t>
  </si>
  <si>
    <t>Zasiłki stałe</t>
  </si>
  <si>
    <t>Ośrodki pomocy społecznej</t>
  </si>
  <si>
    <t>Usługi opiekuńcze i specjalistyczne usługi opiekuńcze</t>
  </si>
  <si>
    <t>Edukacyjna opieka wychowawcza</t>
  </si>
  <si>
    <t>Pomoc materialna dla uczniów</t>
  </si>
  <si>
    <t>Gospodarka komunalna i ochrona środowiska</t>
  </si>
  <si>
    <t>Oświetlenie ulic, placów i dróg</t>
  </si>
  <si>
    <t>Kultura i ochrona dziedzictwa narodowego</t>
  </si>
  <si>
    <t>Biblioteki</t>
  </si>
  <si>
    <t>Ogółem</t>
  </si>
  <si>
    <t>Inne formy wychowania przedszkolnego</t>
  </si>
  <si>
    <t>Zwalczanie narkomanii</t>
  </si>
  <si>
    <t>Zadania w zakresie przeciwdziałania przemocy w rodzinie</t>
  </si>
  <si>
    <t>Bezpieczeństwo publiczne i ochrona przeciwpożarowa</t>
  </si>
  <si>
    <t>Tabela Nr 4</t>
  </si>
  <si>
    <t xml:space="preserve">Kultura fizyczna </t>
  </si>
  <si>
    <t xml:space="preserve">Zadania w zakresie kultury fizycznej </t>
  </si>
  <si>
    <t>Poradnie psychologiczno-pedagogiczne w tym poradnie specjalistyczne</t>
  </si>
  <si>
    <t>Obsługa papierów wartościowych, kredytów i pożyczek j.s.t.</t>
  </si>
  <si>
    <t>dotacje na inwestycje</t>
  </si>
  <si>
    <t>Świadczenie wychowawcze</t>
  </si>
  <si>
    <t>Wspólna obsługa jednostek samorządu terytorialnego</t>
  </si>
  <si>
    <t>Pomoc w zakresie dożywiania</t>
  </si>
  <si>
    <t>Pomoc materialna dla uczniów o charakterze motywacyjnym</t>
  </si>
  <si>
    <t>Rodzina</t>
  </si>
  <si>
    <t>Rodziny zastępcze</t>
  </si>
  <si>
    <t>Wspieranie rodziny</t>
  </si>
  <si>
    <t>Karta dużej rodziny</t>
  </si>
  <si>
    <t>str.1</t>
  </si>
  <si>
    <t>str.2</t>
  </si>
  <si>
    <t>str.3</t>
  </si>
  <si>
    <t>str.4</t>
  </si>
  <si>
    <t>str.5</t>
  </si>
  <si>
    <t>Zasiłki i pomoc w naturze oraz składki na ubezpieczenia emerytalne i rentowe</t>
  </si>
  <si>
    <t>str.6</t>
  </si>
  <si>
    <t>Gospodarka odpadami</t>
  </si>
  <si>
    <t>Oczyszczanie miast i wsi</t>
  </si>
  <si>
    <t>Realizacja zadań wymagających stosowania specjalnej organizacji nauki i metod pracy dla dzieci w szkołach podstawowych</t>
  </si>
  <si>
    <t>Świadczenia rodzinne, świadczenie z funduszu alimentacyjnego oraz składki na ubezpieczenia emerytalne i rentowe z ubezpieczenia społecznego</t>
  </si>
  <si>
    <t xml:space="preserve">Plan </t>
  </si>
  <si>
    <t>po zmianach</t>
  </si>
  <si>
    <t>Informatyka</t>
  </si>
  <si>
    <t>Wydatki na programy finansowane z udziałem środków UE</t>
  </si>
  <si>
    <t>Urzędy naczelnych organów władzy państwowej,kontroli i ochrony prawa</t>
  </si>
  <si>
    <t>Urzędy naczelnych organów władzy państwowej kontroli i ochrony prawa oraz sądownictwa</t>
  </si>
  <si>
    <t>Składki na ubezpieczenie zdrowotne opłacane za osoby  pobierające niektóre świadczenia z pomocy społecznej, niektóre świadczenia rodzinne oraz za osoby uczestniczące w zajęciach centrum integracji społecznej</t>
  </si>
  <si>
    <t>Składki na ubezpieczenie zdrowotne opłacane za osoby  pobierające niektóre świadczenia rodzinne, zgodnie z przepisami ustawy o świadczeniach rodzinnych oraz za osoby pobierające zasiłki dla opiekunów, zgodnie z przepisami ustawy z dnaia 4 kwietnia 2014 r. o ustaleniu i wypłacie zasiłków dla opiekunów</t>
  </si>
  <si>
    <t>dotacje na zadania bieżące</t>
  </si>
  <si>
    <t>Promocja  jednostek samorządu terytorialnego</t>
  </si>
  <si>
    <t>str. 7</t>
  </si>
  <si>
    <t>Wytwarzanie i zaopatrywanie w energię elektryczną, wodę i gaz</t>
  </si>
  <si>
    <t>Wykonanie wydatków w I półroczu 2020 roku</t>
  </si>
  <si>
    <t xml:space="preserve">        w tym z udziałem środków z UE</t>
  </si>
  <si>
    <t>Drogi publiczne powiatowe</t>
  </si>
  <si>
    <t>Wybory Prezydena RP</t>
  </si>
  <si>
    <t>Zapewnienie uczniom prawa do bezpłatnego dostępu do podręczników, materiałów edukacyjnych lub materiałów ćwiczeniowych</t>
  </si>
  <si>
    <t>Ochrona powietrza atmosferycznego i klimatu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</si>
</sst>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Arial CE"/>
      <family val="2"/>
      <charset val="238"/>
    </font>
    <font>
      <i/>
      <sz val="9"/>
      <name val="Verdana"/>
      <family val="2"/>
      <charset val="1"/>
    </font>
    <font>
      <sz val="12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9"/>
      <name val="Arial CE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2"/>
      </patternFill>
    </fill>
  </fills>
  <borders count="4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NumberFormat="1"/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3" fillId="0" borderId="0" xfId="0" applyFont="1"/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/>
    <xf numFmtId="0" fontId="3" fillId="2" borderId="9" xfId="0" applyFont="1" applyFill="1" applyBorder="1"/>
    <xf numFmtId="0" fontId="5" fillId="2" borderId="10" xfId="0" applyFont="1" applyFill="1" applyBorder="1"/>
    <xf numFmtId="0" fontId="4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" fontId="4" fillId="3" borderId="0" xfId="0" applyNumberFormat="1" applyFont="1" applyFill="1" applyBorder="1"/>
    <xf numFmtId="164" fontId="5" fillId="4" borderId="13" xfId="0" applyNumberFormat="1" applyFont="1" applyFill="1" applyBorder="1"/>
    <xf numFmtId="0" fontId="6" fillId="0" borderId="12" xfId="0" applyFont="1" applyBorder="1" applyAlignment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4" xfId="0" applyFont="1" applyBorder="1"/>
    <xf numFmtId="4" fontId="7" fillId="0" borderId="4" xfId="0" applyNumberFormat="1" applyFont="1" applyBorder="1"/>
    <xf numFmtId="164" fontId="3" fillId="4" borderId="13" xfId="0" applyNumberFormat="1" applyFont="1" applyFill="1" applyBorder="1"/>
    <xf numFmtId="0" fontId="3" fillId="0" borderId="4" xfId="0" applyFont="1" applyBorder="1"/>
    <xf numFmtId="4" fontId="3" fillId="0" borderId="4" xfId="0" applyNumberFormat="1" applyFont="1" applyBorder="1"/>
    <xf numFmtId="164" fontId="6" fillId="4" borderId="13" xfId="0" applyNumberFormat="1" applyFont="1" applyFill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" fontId="6" fillId="0" borderId="4" xfId="0" applyNumberFormat="1" applyFont="1" applyBorder="1"/>
    <xf numFmtId="0" fontId="3" fillId="0" borderId="2" xfId="0" applyFont="1" applyBorder="1"/>
    <xf numFmtId="0" fontId="3" fillId="4" borderId="13" xfId="0" applyFont="1" applyFill="1" applyBorder="1"/>
    <xf numFmtId="0" fontId="3" fillId="0" borderId="4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5" fillId="0" borderId="0" xfId="0" applyFont="1" applyBorder="1"/>
    <xf numFmtId="0" fontId="3" fillId="0" borderId="12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3" fillId="0" borderId="0" xfId="0" applyNumberFormat="1" applyFont="1" applyBorder="1"/>
    <xf numFmtId="0" fontId="4" fillId="0" borderId="12" xfId="0" applyFont="1" applyBorder="1" applyAlignment="1">
      <alignment horizontal="center"/>
    </xf>
    <xf numFmtId="164" fontId="7" fillId="4" borderId="13" xfId="0" applyNumberFormat="1" applyFont="1" applyFill="1" applyBorder="1"/>
    <xf numFmtId="0" fontId="6" fillId="0" borderId="4" xfId="0" applyFont="1" applyBorder="1" applyAlignment="1"/>
    <xf numFmtId="0" fontId="7" fillId="4" borderId="13" xfId="0" applyFont="1" applyFill="1" applyBorder="1"/>
    <xf numFmtId="0" fontId="6" fillId="4" borderId="13" xfId="0" applyFont="1" applyFill="1" applyBorder="1"/>
    <xf numFmtId="0" fontId="3" fillId="0" borderId="18" xfId="0" applyFont="1" applyBorder="1"/>
    <xf numFmtId="4" fontId="3" fillId="0" borderId="1" xfId="0" applyNumberFormat="1" applyFont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4" fontId="3" fillId="0" borderId="6" xfId="0" applyNumberFormat="1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4" fontId="3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8" fillId="3" borderId="0" xfId="0" applyNumberFormat="1" applyFont="1" applyFill="1" applyBorder="1"/>
    <xf numFmtId="0" fontId="7" fillId="0" borderId="2" xfId="0" applyFont="1" applyBorder="1" applyAlignment="1">
      <alignment horizontal="left"/>
    </xf>
    <xf numFmtId="4" fontId="7" fillId="0" borderId="2" xfId="0" applyNumberFormat="1" applyFont="1" applyBorder="1"/>
    <xf numFmtId="4" fontId="6" fillId="0" borderId="1" xfId="0" applyNumberFormat="1" applyFont="1" applyBorder="1"/>
    <xf numFmtId="4" fontId="6" fillId="0" borderId="0" xfId="0" applyNumberFormat="1" applyFont="1" applyBorder="1"/>
    <xf numFmtId="0" fontId="6" fillId="0" borderId="2" xfId="0" applyFont="1" applyBorder="1"/>
    <xf numFmtId="0" fontId="9" fillId="4" borderId="13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" fontId="4" fillId="3" borderId="6" xfId="0" applyNumberFormat="1" applyFont="1" applyFill="1" applyBorder="1"/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4" borderId="15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164" fontId="5" fillId="4" borderId="17" xfId="0" applyNumberFormat="1" applyFont="1" applyFill="1" applyBorder="1"/>
    <xf numFmtId="0" fontId="4" fillId="3" borderId="1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/>
    <xf numFmtId="164" fontId="9" fillId="4" borderId="13" xfId="0" applyNumberFormat="1" applyFont="1" applyFill="1" applyBorder="1"/>
    <xf numFmtId="0" fontId="4" fillId="0" borderId="12" xfId="0" applyFont="1" applyFill="1" applyBorder="1" applyAlignment="1">
      <alignment horizontal="center"/>
    </xf>
    <xf numFmtId="0" fontId="6" fillId="0" borderId="18" xfId="0" applyFont="1" applyBorder="1"/>
    <xf numFmtId="4" fontId="4" fillId="3" borderId="20" xfId="0" applyNumberFormat="1" applyFont="1" applyFill="1" applyBorder="1"/>
    <xf numFmtId="164" fontId="5" fillId="4" borderId="20" xfId="0" applyNumberFormat="1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8" xfId="0" applyFont="1" applyFill="1" applyBorder="1"/>
    <xf numFmtId="0" fontId="6" fillId="2" borderId="23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4" fontId="5" fillId="4" borderId="14" xfId="0" applyNumberFormat="1" applyFont="1" applyFill="1" applyBorder="1"/>
    <xf numFmtId="0" fontId="3" fillId="0" borderId="12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64" fontId="5" fillId="4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vertical="center"/>
    </xf>
    <xf numFmtId="0" fontId="6" fillId="6" borderId="2" xfId="0" applyFont="1" applyFill="1" applyBorder="1"/>
    <xf numFmtId="4" fontId="0" fillId="0" borderId="0" xfId="0" applyNumberFormat="1"/>
    <xf numFmtId="0" fontId="3" fillId="3" borderId="6" xfId="0" applyFont="1" applyFill="1" applyBorder="1" applyAlignment="1">
      <alignment horizontal="center"/>
    </xf>
    <xf numFmtId="0" fontId="3" fillId="0" borderId="24" xfId="0" applyFont="1" applyBorder="1"/>
    <xf numFmtId="4" fontId="3" fillId="0" borderId="24" xfId="0" applyNumberFormat="1" applyFont="1" applyBorder="1"/>
    <xf numFmtId="0" fontId="4" fillId="5" borderId="25" xfId="0" applyFont="1" applyFill="1" applyBorder="1" applyAlignment="1">
      <alignment horizontal="left"/>
    </xf>
    <xf numFmtId="4" fontId="3" fillId="0" borderId="25" xfId="0" applyNumberFormat="1" applyFont="1" applyBorder="1"/>
    <xf numFmtId="4" fontId="3" fillId="0" borderId="27" xfId="0" applyNumberFormat="1" applyFont="1" applyBorder="1"/>
    <xf numFmtId="4" fontId="3" fillId="0" borderId="31" xfId="0" applyNumberFormat="1" applyFont="1" applyBorder="1"/>
    <xf numFmtId="4" fontId="3" fillId="0" borderId="32" xfId="0" applyNumberFormat="1" applyFont="1" applyBorder="1"/>
    <xf numFmtId="0" fontId="3" fillId="0" borderId="28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35" xfId="0" applyFont="1" applyBorder="1"/>
    <xf numFmtId="4" fontId="3" fillId="0" borderId="33" xfId="0" applyNumberFormat="1" applyFont="1" applyBorder="1"/>
    <xf numFmtId="0" fontId="5" fillId="0" borderId="27" xfId="0" applyFont="1" applyBorder="1"/>
    <xf numFmtId="0" fontId="3" fillId="0" borderId="24" xfId="0" applyFont="1" applyBorder="1" applyAlignment="1">
      <alignment horizontal="left"/>
    </xf>
    <xf numFmtId="0" fontId="3" fillId="0" borderId="27" xfId="0" applyFont="1" applyBorder="1"/>
    <xf numFmtId="0" fontId="6" fillId="0" borderId="38" xfId="0" applyFont="1" applyBorder="1"/>
    <xf numFmtId="0" fontId="5" fillId="0" borderId="28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4" fontId="7" fillId="0" borderId="36" xfId="0" applyNumberFormat="1" applyFont="1" applyBorder="1"/>
    <xf numFmtId="4" fontId="7" fillId="0" borderId="38" xfId="0" applyNumberFormat="1" applyFont="1" applyBorder="1"/>
    <xf numFmtId="4" fontId="3" fillId="0" borderId="37" xfId="0" applyNumberFormat="1" applyFont="1" applyBorder="1"/>
    <xf numFmtId="4" fontId="7" fillId="0" borderId="39" xfId="0" applyNumberFormat="1" applyFont="1" applyBorder="1"/>
    <xf numFmtId="4" fontId="3" fillId="0" borderId="40" xfId="0" applyNumberFormat="1" applyFont="1" applyBorder="1"/>
    <xf numFmtId="4" fontId="3" fillId="0" borderId="30" xfId="0" applyNumberFormat="1" applyFont="1" applyBorder="1"/>
    <xf numFmtId="4" fontId="7" fillId="0" borderId="41" xfId="0" applyNumberFormat="1" applyFont="1" applyBorder="1"/>
    <xf numFmtId="0" fontId="5" fillId="0" borderId="26" xfId="0" applyFont="1" applyBorder="1"/>
    <xf numFmtId="0" fontId="5" fillId="0" borderId="28" xfId="0" applyFont="1" applyBorder="1" applyAlignment="1">
      <alignment horizontal="center"/>
    </xf>
    <xf numFmtId="4" fontId="6" fillId="0" borderId="29" xfId="0" applyNumberFormat="1" applyFont="1" applyBorder="1"/>
    <xf numFmtId="0" fontId="7" fillId="0" borderId="31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4" fontId="6" fillId="0" borderId="35" xfId="0" applyNumberFormat="1" applyFont="1" applyBorder="1"/>
    <xf numFmtId="164" fontId="6" fillId="7" borderId="13" xfId="0" applyNumberFormat="1" applyFont="1" applyFill="1" applyBorder="1"/>
    <xf numFmtId="0" fontId="3" fillId="0" borderId="4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4" fontId="6" fillId="0" borderId="32" xfId="0" applyNumberFormat="1" applyFont="1" applyBorder="1"/>
    <xf numFmtId="0" fontId="7" fillId="0" borderId="0" xfId="0" applyFont="1" applyBorder="1" applyAlignment="1">
      <alignment horizontal="left"/>
    </xf>
    <xf numFmtId="4" fontId="7" fillId="0" borderId="0" xfId="0" applyNumberFormat="1" applyFont="1" applyBorder="1"/>
    <xf numFmtId="0" fontId="3" fillId="0" borderId="1" xfId="0" applyFont="1" applyBorder="1"/>
    <xf numFmtId="0" fontId="6" fillId="0" borderId="6" xfId="0" applyFont="1" applyFill="1" applyBorder="1"/>
    <xf numFmtId="0" fontId="6" fillId="0" borderId="0" xfId="0" applyFont="1" applyFill="1" applyBorder="1"/>
    <xf numFmtId="0" fontId="5" fillId="0" borderId="0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/>
    </xf>
    <xf numFmtId="0" fontId="12" fillId="0" borderId="0" xfId="0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164" fontId="5" fillId="4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4" borderId="44" xfId="0" applyFont="1" applyFill="1" applyBorder="1"/>
    <xf numFmtId="4" fontId="4" fillId="0" borderId="0" xfId="0" applyNumberFormat="1" applyFont="1" applyFill="1" applyBorder="1"/>
    <xf numFmtId="0" fontId="0" fillId="0" borderId="12" xfId="0" applyBorder="1"/>
    <xf numFmtId="0" fontId="4" fillId="0" borderId="4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left"/>
    </xf>
    <xf numFmtId="4" fontId="6" fillId="0" borderId="2" xfId="0" applyNumberFormat="1" applyFont="1" applyBorder="1"/>
    <xf numFmtId="0" fontId="6" fillId="0" borderId="46" xfId="0" applyFont="1" applyBorder="1" applyAlignment="1">
      <alignment horizontal="left"/>
    </xf>
    <xf numFmtId="4" fontId="6" fillId="0" borderId="46" xfId="0" applyNumberFormat="1" applyFont="1" applyBorder="1"/>
    <xf numFmtId="4" fontId="6" fillId="0" borderId="7" xfId="0" applyNumberFormat="1" applyFont="1" applyFill="1" applyBorder="1"/>
    <xf numFmtId="4" fontId="6" fillId="0" borderId="6" xfId="0" applyNumberFormat="1" applyFont="1" applyFill="1" applyBorder="1"/>
    <xf numFmtId="164" fontId="6" fillId="0" borderId="6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4" fontId="13" fillId="0" borderId="0" xfId="0" applyNumberFormat="1" applyFont="1" applyBorder="1"/>
    <xf numFmtId="0" fontId="6" fillId="0" borderId="4" xfId="0" applyFont="1" applyBorder="1" applyAlignment="1">
      <alignment wrapText="1"/>
    </xf>
    <xf numFmtId="4" fontId="14" fillId="0" borderId="3" xfId="0" applyNumberFormat="1" applyFont="1" applyBorder="1"/>
    <xf numFmtId="4" fontId="14" fillId="0" borderId="0" xfId="0" applyNumberFormat="1" applyFont="1" applyBorder="1"/>
    <xf numFmtId="4" fontId="14" fillId="0" borderId="28" xfId="0" applyNumberFormat="1" applyFont="1" applyBorder="1"/>
    <xf numFmtId="4" fontId="14" fillId="0" borderId="42" xfId="0" applyNumberFormat="1" applyFont="1" applyBorder="1"/>
    <xf numFmtId="4" fontId="15" fillId="0" borderId="0" xfId="0" applyNumberFormat="1" applyFont="1" applyBorder="1"/>
    <xf numFmtId="4" fontId="14" fillId="0" borderId="5" xfId="0" applyNumberFormat="1" applyFont="1" applyBorder="1"/>
    <xf numFmtId="4" fontId="14" fillId="0" borderId="0" xfId="0" applyNumberFormat="1" applyFont="1" applyBorder="1" applyAlignment="1">
      <alignment vertical="center"/>
    </xf>
    <xf numFmtId="0" fontId="11" fillId="0" borderId="0" xfId="0" applyFont="1" applyBorder="1"/>
    <xf numFmtId="4" fontId="14" fillId="0" borderId="27" xfId="0" applyNumberFormat="1" applyFont="1" applyBorder="1"/>
    <xf numFmtId="4" fontId="15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horizontal="right"/>
    </xf>
    <xf numFmtId="4" fontId="14" fillId="0" borderId="34" xfId="0" applyNumberFormat="1" applyFont="1" applyBorder="1"/>
    <xf numFmtId="4" fontId="14" fillId="0" borderId="0" xfId="0" applyNumberFormat="1" applyFont="1" applyBorder="1" applyAlignment="1">
      <alignment horizontal="right" vertical="center"/>
    </xf>
    <xf numFmtId="4" fontId="14" fillId="0" borderId="26" xfId="0" applyNumberFormat="1" applyFont="1" applyBorder="1"/>
    <xf numFmtId="4" fontId="14" fillId="5" borderId="25" xfId="0" applyNumberFormat="1" applyFon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4" fontId="16" fillId="0" borderId="0" xfId="0" applyNumberFormat="1" applyFont="1" applyBorder="1"/>
    <xf numFmtId="0" fontId="16" fillId="0" borderId="7" xfId="0" applyFont="1" applyBorder="1" applyAlignment="1">
      <alignment horizontal="center"/>
    </xf>
    <xf numFmtId="0" fontId="16" fillId="0" borderId="7" xfId="0" applyFont="1" applyBorder="1"/>
    <xf numFmtId="4" fontId="16" fillId="0" borderId="7" xfId="0" applyNumberFormat="1" applyFont="1" applyBorder="1"/>
    <xf numFmtId="0" fontId="16" fillId="0" borderId="6" xfId="0" applyFont="1" applyBorder="1" applyAlignment="1">
      <alignment horizontal="center"/>
    </xf>
    <xf numFmtId="0" fontId="16" fillId="0" borderId="6" xfId="0" applyFont="1" applyBorder="1"/>
    <xf numFmtId="4" fontId="16" fillId="0" borderId="6" xfId="0" applyNumberFormat="1" applyFont="1" applyBorder="1"/>
    <xf numFmtId="0" fontId="16" fillId="0" borderId="0" xfId="0" applyFont="1" applyFill="1" applyBorder="1"/>
    <xf numFmtId="0" fontId="16" fillId="0" borderId="7" xfId="0" applyFont="1" applyFill="1" applyBorder="1"/>
    <xf numFmtId="0" fontId="16" fillId="0" borderId="6" xfId="0" applyFont="1" applyFill="1" applyBorder="1"/>
    <xf numFmtId="0" fontId="6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7" fillId="0" borderId="7" xfId="0" applyFon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6" fillId="0" borderId="1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4" fillId="3" borderId="21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3"/>
  <sheetViews>
    <sheetView tabSelected="1" topLeftCell="A298" workbookViewId="0">
      <selection activeCell="A332" sqref="A332:G356"/>
    </sheetView>
  </sheetViews>
  <sheetFormatPr defaultRowHeight="12.75"/>
  <cols>
    <col min="1" max="1" width="4.85546875" customWidth="1"/>
    <col min="2" max="2" width="8.140625" customWidth="1"/>
    <col min="3" max="3" width="47.85546875" customWidth="1"/>
    <col min="4" max="4" width="13" customWidth="1"/>
    <col min="5" max="5" width="12.42578125" customWidth="1"/>
    <col min="6" max="6" width="6.28515625" customWidth="1"/>
    <col min="7" max="7" width="11.140625" customWidth="1"/>
  </cols>
  <sheetData>
    <row r="1" spans="1:8" ht="15" customHeight="1">
      <c r="A1" s="5"/>
      <c r="B1" s="5"/>
      <c r="C1" s="5"/>
      <c r="D1" s="5"/>
      <c r="E1" s="5" t="s">
        <v>66</v>
      </c>
      <c r="F1" s="5"/>
    </row>
    <row r="2" spans="1:8" ht="16.5" customHeight="1">
      <c r="A2" s="5"/>
      <c r="B2" s="87"/>
      <c r="C2" s="88" t="s">
        <v>103</v>
      </c>
      <c r="D2" s="5"/>
      <c r="E2" s="5"/>
      <c r="F2" s="5"/>
    </row>
    <row r="3" spans="1:8" ht="18.75" customHeight="1">
      <c r="A3" s="6"/>
      <c r="B3" s="7"/>
      <c r="C3" s="8"/>
      <c r="D3" s="7" t="s">
        <v>91</v>
      </c>
      <c r="E3" s="7" t="s">
        <v>0</v>
      </c>
      <c r="F3" s="9"/>
    </row>
    <row r="4" spans="1:8" ht="15" customHeight="1">
      <c r="A4" s="82" t="s">
        <v>1</v>
      </c>
      <c r="B4" s="83" t="s">
        <v>2</v>
      </c>
      <c r="C4" s="83" t="s">
        <v>3</v>
      </c>
      <c r="D4" s="84" t="s">
        <v>92</v>
      </c>
      <c r="E4" s="84"/>
      <c r="F4" s="85" t="s">
        <v>4</v>
      </c>
    </row>
    <row r="5" spans="1:8" ht="12" customHeight="1">
      <c r="A5" s="86">
        <v>1</v>
      </c>
      <c r="B5" s="86">
        <v>2</v>
      </c>
      <c r="C5" s="86">
        <v>3</v>
      </c>
      <c r="D5" s="86">
        <v>4</v>
      </c>
      <c r="E5" s="86">
        <v>5</v>
      </c>
      <c r="F5" s="86">
        <v>6</v>
      </c>
    </row>
    <row r="6" spans="1:8" ht="15" customHeight="1">
      <c r="A6" s="10" t="s">
        <v>5</v>
      </c>
      <c r="B6" s="11"/>
      <c r="C6" s="12" t="s">
        <v>6</v>
      </c>
      <c r="D6" s="13">
        <f>SUM(D7+D14+D18)</f>
        <v>2369701.5499999998</v>
      </c>
      <c r="E6" s="13">
        <f>SUM(E7+E14+E18)</f>
        <v>207456.13999999998</v>
      </c>
      <c r="F6" s="14">
        <f>E6/D6*100</f>
        <v>8.754526071015146</v>
      </c>
    </row>
    <row r="7" spans="1:8" ht="15" customHeight="1">
      <c r="A7" s="15"/>
      <c r="B7" s="16" t="s">
        <v>7</v>
      </c>
      <c r="C7" s="17" t="s">
        <v>8</v>
      </c>
      <c r="D7" s="174">
        <f>SUM(D8+D11)</f>
        <v>2190000</v>
      </c>
      <c r="E7" s="174">
        <f>SUM(E8+E11)</f>
        <v>34114.410000000003</v>
      </c>
      <c r="F7" s="14">
        <f>E7/D7*100</f>
        <v>1.5577356164383562</v>
      </c>
    </row>
    <row r="8" spans="1:8" ht="15" customHeight="1">
      <c r="A8" s="15"/>
      <c r="B8" s="18"/>
      <c r="C8" s="19" t="s">
        <v>9</v>
      </c>
      <c r="D8" s="20">
        <f>SUM(D9:D9)</f>
        <v>2150000</v>
      </c>
      <c r="E8" s="20">
        <f>SUM(E9:E9)</f>
        <v>0</v>
      </c>
      <c r="F8" s="21">
        <f>E8/D8*100</f>
        <v>0</v>
      </c>
    </row>
    <row r="9" spans="1:8" ht="15" customHeight="1">
      <c r="A9" s="15"/>
      <c r="B9" s="18"/>
      <c r="C9" s="22" t="s">
        <v>10</v>
      </c>
      <c r="D9" s="23">
        <v>2150000</v>
      </c>
      <c r="E9" s="23">
        <v>0</v>
      </c>
      <c r="F9" s="24"/>
    </row>
    <row r="10" spans="1:8" ht="15" customHeight="1">
      <c r="A10" s="15"/>
      <c r="B10" s="18"/>
      <c r="C10" s="22" t="s">
        <v>104</v>
      </c>
      <c r="D10" s="23">
        <v>2110667.48</v>
      </c>
      <c r="E10" s="23">
        <v>0</v>
      </c>
      <c r="F10" s="24"/>
    </row>
    <row r="11" spans="1:8" ht="15" customHeight="1">
      <c r="A11" s="15"/>
      <c r="B11" s="18"/>
      <c r="C11" s="27" t="s">
        <v>13</v>
      </c>
      <c r="D11" s="20">
        <f>SUM(D13)</f>
        <v>40000</v>
      </c>
      <c r="E11" s="20">
        <f>SUM(E13)</f>
        <v>34114.410000000003</v>
      </c>
      <c r="F11" s="24">
        <f>E11/D11*100</f>
        <v>85.286025000000009</v>
      </c>
    </row>
    <row r="12" spans="1:8" ht="15" customHeight="1">
      <c r="A12" s="15"/>
      <c r="B12" s="18"/>
      <c r="C12" s="28" t="s">
        <v>14</v>
      </c>
      <c r="D12" s="29">
        <f>SUM(D13)</f>
        <v>40000</v>
      </c>
      <c r="E12" s="29">
        <f>SUM(E13)</f>
        <v>34114.410000000003</v>
      </c>
      <c r="F12" s="24"/>
    </row>
    <row r="13" spans="1:8" ht="15" customHeight="1">
      <c r="A13" s="15"/>
      <c r="B13" s="18"/>
      <c r="C13" s="30" t="s">
        <v>15</v>
      </c>
      <c r="D13" s="23">
        <v>40000</v>
      </c>
      <c r="E13" s="23">
        <v>34114.410000000003</v>
      </c>
      <c r="F13" s="31"/>
    </row>
    <row r="14" spans="1:8" ht="15" customHeight="1">
      <c r="A14" s="15"/>
      <c r="B14" s="16" t="s">
        <v>11</v>
      </c>
      <c r="C14" s="25" t="s">
        <v>12</v>
      </c>
      <c r="D14" s="175">
        <f>SUM(D17)</f>
        <v>10680</v>
      </c>
      <c r="E14" s="175">
        <f>SUM(E17)</f>
        <v>6185.74</v>
      </c>
      <c r="F14" s="14">
        <f>E14/D14*100</f>
        <v>57.9189138576779</v>
      </c>
      <c r="H14" s="101"/>
    </row>
    <row r="15" spans="1:8" ht="15" customHeight="1">
      <c r="A15" s="15"/>
      <c r="B15" s="26"/>
      <c r="C15" s="27" t="s">
        <v>13</v>
      </c>
      <c r="D15" s="20">
        <f>SUM(D17)</f>
        <v>10680</v>
      </c>
      <c r="E15" s="20">
        <f>SUM(E17)</f>
        <v>6185.74</v>
      </c>
      <c r="F15" s="24">
        <f>E15/D15*100</f>
        <v>57.9189138576779</v>
      </c>
      <c r="H15" s="101"/>
    </row>
    <row r="16" spans="1:8" ht="15" customHeight="1">
      <c r="A16" s="15"/>
      <c r="B16" s="26"/>
      <c r="C16" s="28" t="s">
        <v>14</v>
      </c>
      <c r="D16" s="29">
        <f>SUM(D17)</f>
        <v>10680</v>
      </c>
      <c r="E16" s="29">
        <f>SUM(E17)</f>
        <v>6185.74</v>
      </c>
      <c r="F16" s="24"/>
      <c r="H16" s="101"/>
    </row>
    <row r="17" spans="1:6" ht="15" customHeight="1">
      <c r="A17" s="15"/>
      <c r="B17" s="18"/>
      <c r="C17" s="30" t="s">
        <v>15</v>
      </c>
      <c r="D17" s="23">
        <v>10680</v>
      </c>
      <c r="E17" s="23">
        <v>6185.74</v>
      </c>
      <c r="F17" s="31"/>
    </row>
    <row r="18" spans="1:6" ht="15" customHeight="1">
      <c r="A18" s="15"/>
      <c r="B18" s="16" t="s">
        <v>16</v>
      </c>
      <c r="C18" s="25" t="s">
        <v>17</v>
      </c>
      <c r="D18" s="175">
        <f>SUM(D19)</f>
        <v>169021.55</v>
      </c>
      <c r="E18" s="175">
        <f>SUM(E19)</f>
        <v>167155.99</v>
      </c>
      <c r="F18" s="14">
        <f>E18/D18*100</f>
        <v>98.896259086489266</v>
      </c>
    </row>
    <row r="19" spans="1:6" ht="15" customHeight="1">
      <c r="A19" s="15"/>
      <c r="B19" s="18"/>
      <c r="C19" s="27" t="s">
        <v>13</v>
      </c>
      <c r="D19" s="20">
        <f>SUM(D21:D22)</f>
        <v>169021.55</v>
      </c>
      <c r="E19" s="20">
        <f>SUM(E21:E22)</f>
        <v>167155.99</v>
      </c>
      <c r="F19" s="24">
        <f>E19/D19*100</f>
        <v>98.896259086489266</v>
      </c>
    </row>
    <row r="20" spans="1:6" ht="15" customHeight="1">
      <c r="A20" s="15"/>
      <c r="B20" s="18"/>
      <c r="C20" s="28" t="s">
        <v>14</v>
      </c>
      <c r="D20" s="29">
        <f>SUM(D21:D22)</f>
        <v>169021.55</v>
      </c>
      <c r="E20" s="29">
        <f>SUM(E21:E22)</f>
        <v>167155.99</v>
      </c>
      <c r="F20" s="31"/>
    </row>
    <row r="21" spans="1:6" ht="15" customHeight="1">
      <c r="A21" s="15"/>
      <c r="B21" s="18"/>
      <c r="C21" s="32" t="s">
        <v>18</v>
      </c>
      <c r="D21" s="23">
        <v>2144.5500000000002</v>
      </c>
      <c r="E21" s="23">
        <v>1778.99</v>
      </c>
      <c r="F21" s="31"/>
    </row>
    <row r="22" spans="1:6" ht="15" customHeight="1">
      <c r="A22" s="15"/>
      <c r="B22" s="18"/>
      <c r="C22" s="30" t="s">
        <v>15</v>
      </c>
      <c r="D22" s="23">
        <v>166877</v>
      </c>
      <c r="E22" s="23">
        <v>165377</v>
      </c>
      <c r="F22" s="31"/>
    </row>
    <row r="23" spans="1:6" ht="29.25" customHeight="1">
      <c r="A23" s="96">
        <v>400</v>
      </c>
      <c r="B23" s="97"/>
      <c r="C23" s="162" t="s">
        <v>102</v>
      </c>
      <c r="D23" s="99">
        <f>SUM(D24)</f>
        <v>200000</v>
      </c>
      <c r="E23" s="99">
        <f>SUM(E24)</f>
        <v>85415.97</v>
      </c>
      <c r="F23" s="95">
        <f>E23/D23*100</f>
        <v>42.707985000000001</v>
      </c>
    </row>
    <row r="24" spans="1:6" ht="15" customHeight="1">
      <c r="A24" s="33"/>
      <c r="B24" s="16">
        <v>40002</v>
      </c>
      <c r="C24" s="34" t="s">
        <v>20</v>
      </c>
      <c r="D24" s="175">
        <f>SUM(D25)</f>
        <v>200000</v>
      </c>
      <c r="E24" s="175">
        <f>SUM(E25)</f>
        <v>85415.97</v>
      </c>
      <c r="F24" s="14">
        <f>E24/D24*100</f>
        <v>42.707985000000001</v>
      </c>
    </row>
    <row r="25" spans="1:6" ht="15" customHeight="1">
      <c r="A25" s="35"/>
      <c r="B25" s="18"/>
      <c r="C25" s="27" t="s">
        <v>13</v>
      </c>
      <c r="D25" s="20">
        <f>SUM(D26:D27)</f>
        <v>200000</v>
      </c>
      <c r="E25" s="20">
        <f>SUM(E26:E27)</f>
        <v>85415.97</v>
      </c>
      <c r="F25" s="24">
        <f>E25/D25*100</f>
        <v>42.707985000000001</v>
      </c>
    </row>
    <row r="26" spans="1:6" ht="15" customHeight="1">
      <c r="A26" s="35"/>
      <c r="B26" s="18"/>
      <c r="C26" s="28" t="s">
        <v>21</v>
      </c>
      <c r="D26" s="29">
        <v>700</v>
      </c>
      <c r="E26" s="29">
        <v>0</v>
      </c>
      <c r="F26" s="31"/>
    </row>
    <row r="27" spans="1:6" ht="15" customHeight="1">
      <c r="A27" s="35"/>
      <c r="B27" s="18"/>
      <c r="C27" s="28" t="s">
        <v>14</v>
      </c>
      <c r="D27" s="29">
        <f>SUM(D28:D29)</f>
        <v>199300</v>
      </c>
      <c r="E27" s="29">
        <f>SUM(E28:E29)</f>
        <v>85415.97</v>
      </c>
      <c r="F27" s="31"/>
    </row>
    <row r="28" spans="1:6" ht="15" customHeight="1">
      <c r="A28" s="35"/>
      <c r="B28" s="18"/>
      <c r="C28" s="32" t="s">
        <v>18</v>
      </c>
      <c r="D28" s="23">
        <v>53635</v>
      </c>
      <c r="E28" s="23">
        <v>23113.919999999998</v>
      </c>
      <c r="F28" s="31"/>
    </row>
    <row r="29" spans="1:6" ht="15" customHeight="1">
      <c r="A29" s="35"/>
      <c r="B29" s="18"/>
      <c r="C29" s="30" t="s">
        <v>15</v>
      </c>
      <c r="D29" s="23">
        <v>145665</v>
      </c>
      <c r="E29" s="23">
        <v>62302.05</v>
      </c>
      <c r="F29" s="31"/>
    </row>
    <row r="30" spans="1:6" ht="15" customHeight="1">
      <c r="A30" s="10">
        <v>600</v>
      </c>
      <c r="B30" s="11"/>
      <c r="C30" s="36" t="s">
        <v>22</v>
      </c>
      <c r="D30" s="13">
        <f>SUM(D31+D34+D42)</f>
        <v>1786042</v>
      </c>
      <c r="E30" s="13">
        <f>SUM(E31+E34+E42)</f>
        <v>244071.75</v>
      </c>
      <c r="F30" s="14">
        <f>E30/D30*100</f>
        <v>13.665510105585424</v>
      </c>
    </row>
    <row r="31" spans="1:6" ht="15" customHeight="1">
      <c r="A31" s="33"/>
      <c r="B31" s="16">
        <v>60014</v>
      </c>
      <c r="C31" s="25" t="s">
        <v>105</v>
      </c>
      <c r="D31" s="176">
        <f>SUM(D32)</f>
        <v>500000</v>
      </c>
      <c r="E31" s="176">
        <f>SUM(E32)</f>
        <v>0</v>
      </c>
      <c r="F31" s="14">
        <f>E31/D31*100</f>
        <v>0</v>
      </c>
    </row>
    <row r="32" spans="1:6" ht="15" customHeight="1">
      <c r="A32" s="33"/>
      <c r="B32" s="26"/>
      <c r="C32" s="27" t="s">
        <v>34</v>
      </c>
      <c r="D32" s="122">
        <f>SUM(D33)</f>
        <v>500000</v>
      </c>
      <c r="E32" s="121">
        <f>SUM(E33)</f>
        <v>0</v>
      </c>
      <c r="F32" s="24">
        <f>E32/D32*100</f>
        <v>0</v>
      </c>
    </row>
    <row r="33" spans="1:6" ht="15" customHeight="1">
      <c r="A33" s="38"/>
      <c r="B33" s="26"/>
      <c r="C33" s="143" t="s">
        <v>71</v>
      </c>
      <c r="D33" s="23">
        <v>500000</v>
      </c>
      <c r="E33" s="23">
        <v>0</v>
      </c>
      <c r="F33" s="24"/>
    </row>
    <row r="34" spans="1:6" ht="15" customHeight="1">
      <c r="A34" s="33"/>
      <c r="B34" s="16">
        <v>60016</v>
      </c>
      <c r="C34" s="25" t="s">
        <v>23</v>
      </c>
      <c r="D34" s="176">
        <f>SUM(D35+D37)</f>
        <v>1232942</v>
      </c>
      <c r="E34" s="177">
        <f>SUM(E35+E37)</f>
        <v>190991.15</v>
      </c>
      <c r="F34" s="14">
        <f>E34/D34*100</f>
        <v>15.490684071107969</v>
      </c>
    </row>
    <row r="35" spans="1:6" ht="15" customHeight="1">
      <c r="A35" s="33"/>
      <c r="B35" s="26"/>
      <c r="C35" s="19" t="s">
        <v>9</v>
      </c>
      <c r="D35" s="122">
        <f>SUM(D36)</f>
        <v>704828</v>
      </c>
      <c r="E35" s="121">
        <f>SUM(E36)</f>
        <v>47611.12</v>
      </c>
      <c r="F35" s="24">
        <f>E35/D35*100</f>
        <v>6.7549983825841196</v>
      </c>
    </row>
    <row r="36" spans="1:6" ht="15" customHeight="1">
      <c r="A36" s="38"/>
      <c r="B36" s="18"/>
      <c r="C36" s="22" t="s">
        <v>10</v>
      </c>
      <c r="D36" s="23">
        <v>704828</v>
      </c>
      <c r="E36" s="23">
        <v>47611.12</v>
      </c>
      <c r="F36" s="24"/>
    </row>
    <row r="37" spans="1:6" ht="15" customHeight="1">
      <c r="A37" s="38"/>
      <c r="B37" s="18"/>
      <c r="C37" s="27" t="s">
        <v>13</v>
      </c>
      <c r="D37" s="20">
        <f>SUM(D38:D39)</f>
        <v>528114</v>
      </c>
      <c r="E37" s="20">
        <f>SUM(E38:E39)</f>
        <v>143380.03</v>
      </c>
      <c r="F37" s="24">
        <f>E37/D37*100</f>
        <v>27.149446899722406</v>
      </c>
    </row>
    <row r="38" spans="1:6" ht="15" customHeight="1">
      <c r="A38" s="38"/>
      <c r="B38" s="18"/>
      <c r="C38" s="28" t="s">
        <v>21</v>
      </c>
      <c r="D38" s="23">
        <v>2000</v>
      </c>
      <c r="E38" s="23">
        <v>1177.31</v>
      </c>
      <c r="F38" s="31"/>
    </row>
    <row r="39" spans="1:6" ht="15" customHeight="1">
      <c r="A39" s="38"/>
      <c r="B39" s="18"/>
      <c r="C39" s="28" t="s">
        <v>14</v>
      </c>
      <c r="D39" s="23">
        <f>SUM(D40:D41)</f>
        <v>526114</v>
      </c>
      <c r="E39" s="23">
        <f>SUM(E40:E41)</f>
        <v>142202.72</v>
      </c>
      <c r="F39" s="31"/>
    </row>
    <row r="40" spans="1:6" ht="15" customHeight="1">
      <c r="A40" s="35"/>
      <c r="B40" s="18"/>
      <c r="C40" s="32" t="s">
        <v>18</v>
      </c>
      <c r="D40" s="23">
        <v>104150</v>
      </c>
      <c r="E40" s="23">
        <v>44005.3</v>
      </c>
      <c r="F40" s="31"/>
    </row>
    <row r="41" spans="1:6" ht="15" customHeight="1">
      <c r="A41" s="35"/>
      <c r="B41" s="18"/>
      <c r="C41" s="30" t="s">
        <v>15</v>
      </c>
      <c r="D41" s="23">
        <v>421964</v>
      </c>
      <c r="E41" s="23">
        <v>98197.42</v>
      </c>
      <c r="F41" s="31"/>
    </row>
    <row r="42" spans="1:6" ht="15" customHeight="1">
      <c r="A42" s="35"/>
      <c r="B42" s="16">
        <v>60095</v>
      </c>
      <c r="C42" s="51" t="s">
        <v>19</v>
      </c>
      <c r="D42" s="179">
        <f>SUM(D43)</f>
        <v>53100</v>
      </c>
      <c r="E42" s="179">
        <f>SUM(E43)</f>
        <v>53080.6</v>
      </c>
      <c r="F42" s="14">
        <f>E42/D42*100</f>
        <v>99.96346516007533</v>
      </c>
    </row>
    <row r="43" spans="1:6" ht="15" customHeight="1">
      <c r="A43" s="35"/>
      <c r="B43" s="16"/>
      <c r="C43" s="27" t="s">
        <v>13</v>
      </c>
      <c r="D43" s="20">
        <f>SUM(D45:D45)</f>
        <v>53100</v>
      </c>
      <c r="E43" s="20">
        <f>SUM(E45:E45)</f>
        <v>53080.6</v>
      </c>
      <c r="F43" s="24">
        <f>E43/D43*100</f>
        <v>99.96346516007533</v>
      </c>
    </row>
    <row r="44" spans="1:6" ht="15" customHeight="1">
      <c r="A44" s="35"/>
      <c r="B44" s="18"/>
      <c r="C44" s="40" t="s">
        <v>14</v>
      </c>
      <c r="D44" s="29">
        <f>SUM(D45:D45)</f>
        <v>53100</v>
      </c>
      <c r="E44" s="29">
        <f>SUM(E45:E45)</f>
        <v>53080.6</v>
      </c>
      <c r="F44" s="41"/>
    </row>
    <row r="45" spans="1:6" ht="15" customHeight="1">
      <c r="A45" s="35"/>
      <c r="B45" s="18"/>
      <c r="C45" s="43" t="s">
        <v>15</v>
      </c>
      <c r="D45" s="44">
        <v>53100</v>
      </c>
      <c r="E45" s="44">
        <v>53080.6</v>
      </c>
      <c r="F45" s="31"/>
    </row>
    <row r="46" spans="1:6" ht="15" customHeight="1">
      <c r="A46" s="195"/>
      <c r="B46" s="195"/>
      <c r="C46" s="196"/>
      <c r="D46" s="197"/>
      <c r="E46" s="197"/>
      <c r="F46" s="200"/>
    </row>
    <row r="47" spans="1:6" ht="15" customHeight="1">
      <c r="A47" s="189"/>
      <c r="B47" s="189"/>
      <c r="C47" s="190"/>
      <c r="D47" s="191"/>
      <c r="E47" s="191"/>
      <c r="F47" s="198"/>
    </row>
    <row r="48" spans="1:6" ht="15" customHeight="1">
      <c r="A48" s="189"/>
      <c r="B48" s="189"/>
      <c r="C48" s="190"/>
      <c r="D48" s="191"/>
      <c r="E48" s="191"/>
      <c r="F48" s="198"/>
    </row>
    <row r="49" spans="1:6" ht="15" customHeight="1">
      <c r="A49" s="189"/>
      <c r="B49" s="189"/>
      <c r="C49" s="190"/>
      <c r="D49" s="191"/>
      <c r="E49" s="191"/>
      <c r="F49" s="145" t="s">
        <v>80</v>
      </c>
    </row>
    <row r="50" spans="1:6" ht="15" customHeight="1">
      <c r="A50" s="192"/>
      <c r="B50" s="192"/>
      <c r="C50" s="193"/>
      <c r="D50" s="194"/>
      <c r="E50" s="194"/>
      <c r="F50" s="199"/>
    </row>
    <row r="51" spans="1:6" ht="15" customHeight="1">
      <c r="A51" s="10">
        <v>700</v>
      </c>
      <c r="B51" s="11"/>
      <c r="C51" s="12" t="s">
        <v>24</v>
      </c>
      <c r="D51" s="13">
        <f>SUM(D53+D55)</f>
        <v>275852</v>
      </c>
      <c r="E51" s="13">
        <f>SUM(E53+E55)</f>
        <v>80807.14</v>
      </c>
      <c r="F51" s="14">
        <f>E51/D51*100</f>
        <v>29.293657468497603</v>
      </c>
    </row>
    <row r="52" spans="1:6" ht="15" customHeight="1">
      <c r="A52" s="33"/>
      <c r="B52" s="16">
        <v>70005</v>
      </c>
      <c r="C52" s="25" t="s">
        <v>25</v>
      </c>
      <c r="D52" s="178">
        <f>SUM(D53+D55)</f>
        <v>275852</v>
      </c>
      <c r="E52" s="178">
        <f>SUM(E53+E55)</f>
        <v>80807.14</v>
      </c>
      <c r="F52" s="14">
        <f>E52/D52*100</f>
        <v>29.293657468497603</v>
      </c>
    </row>
    <row r="53" spans="1:6" ht="15" customHeight="1">
      <c r="A53" s="33"/>
      <c r="B53" s="26"/>
      <c r="C53" s="19" t="s">
        <v>9</v>
      </c>
      <c r="D53" s="20">
        <f>SUM(D54:D54)</f>
        <v>15548</v>
      </c>
      <c r="E53" s="20">
        <f>SUM(E54:E54)</f>
        <v>0</v>
      </c>
      <c r="F53" s="39">
        <f>E53/D53*100</f>
        <v>0</v>
      </c>
    </row>
    <row r="54" spans="1:6" ht="15" customHeight="1">
      <c r="A54" s="33"/>
      <c r="B54" s="26"/>
      <c r="C54" s="22" t="s">
        <v>10</v>
      </c>
      <c r="D54" s="23">
        <v>15548</v>
      </c>
      <c r="E54" s="23">
        <v>0</v>
      </c>
      <c r="F54" s="24"/>
    </row>
    <row r="55" spans="1:6" ht="15" customHeight="1">
      <c r="A55" s="33"/>
      <c r="B55" s="26"/>
      <c r="C55" s="27" t="s">
        <v>13</v>
      </c>
      <c r="D55" s="20">
        <f>SUM(D57:D58)</f>
        <v>260304</v>
      </c>
      <c r="E55" s="20">
        <f>SUM(E57:E58)</f>
        <v>80807.14</v>
      </c>
      <c r="F55" s="24">
        <f>E55/D55*100</f>
        <v>31.043372364619831</v>
      </c>
    </row>
    <row r="56" spans="1:6" ht="15" customHeight="1">
      <c r="A56" s="33"/>
      <c r="B56" s="26"/>
      <c r="C56" s="40" t="s">
        <v>14</v>
      </c>
      <c r="D56" s="29">
        <f>SUM(D57:D58)</f>
        <v>260304</v>
      </c>
      <c r="E56" s="29">
        <f>SUM(E57:E58)</f>
        <v>80807.14</v>
      </c>
      <c r="F56" s="41"/>
    </row>
    <row r="57" spans="1:6" ht="15" customHeight="1">
      <c r="A57" s="38"/>
      <c r="B57" s="18"/>
      <c r="C57" s="32" t="s">
        <v>18</v>
      </c>
      <c r="D57" s="23">
        <v>26260</v>
      </c>
      <c r="E57" s="23">
        <v>14033.51</v>
      </c>
      <c r="F57" s="31"/>
    </row>
    <row r="58" spans="1:6" ht="15" customHeight="1">
      <c r="A58" s="38"/>
      <c r="B58" s="18"/>
      <c r="C58" s="43" t="s">
        <v>15</v>
      </c>
      <c r="D58" s="44">
        <v>234044</v>
      </c>
      <c r="E58" s="44">
        <v>66773.63</v>
      </c>
      <c r="F58" s="31"/>
    </row>
    <row r="59" spans="1:6" ht="15" customHeight="1">
      <c r="A59" s="10">
        <v>710</v>
      </c>
      <c r="B59" s="12"/>
      <c r="C59" s="12" t="s">
        <v>26</v>
      </c>
      <c r="D59" s="13">
        <f>SUM(D60)</f>
        <v>80700</v>
      </c>
      <c r="E59" s="13">
        <f>SUM(E60)</f>
        <v>55459.38</v>
      </c>
      <c r="F59" s="14">
        <f>E59/D59*100</f>
        <v>68.72289962825279</v>
      </c>
    </row>
    <row r="60" spans="1:6" ht="15" customHeight="1">
      <c r="A60" s="33"/>
      <c r="B60" s="16">
        <v>71004</v>
      </c>
      <c r="C60" s="25" t="s">
        <v>27</v>
      </c>
      <c r="D60" s="175">
        <f>SUM(D61+D63)</f>
        <v>80700</v>
      </c>
      <c r="E60" s="175">
        <f>SUM(E61+E63)</f>
        <v>55459.38</v>
      </c>
      <c r="F60" s="14">
        <f>E60/D60*100</f>
        <v>68.72289962825279</v>
      </c>
    </row>
    <row r="61" spans="1:6" ht="15" customHeight="1">
      <c r="A61" s="33"/>
      <c r="B61" s="16"/>
      <c r="C61" s="19" t="s">
        <v>9</v>
      </c>
      <c r="D61" s="20">
        <f>SUM(D62:D62)</f>
        <v>42000</v>
      </c>
      <c r="E61" s="20">
        <f>SUM(E62:E62)</f>
        <v>41943</v>
      </c>
      <c r="F61" s="39">
        <f>E61/D61*100</f>
        <v>99.864285714285714</v>
      </c>
    </row>
    <row r="62" spans="1:6" ht="15" customHeight="1">
      <c r="A62" s="33"/>
      <c r="B62" s="16"/>
      <c r="C62" s="22" t="s">
        <v>10</v>
      </c>
      <c r="D62" s="23">
        <v>42000</v>
      </c>
      <c r="E62" s="23">
        <v>41943</v>
      </c>
      <c r="F62" s="24"/>
    </row>
    <row r="63" spans="1:6" ht="15" customHeight="1">
      <c r="A63" s="38"/>
      <c r="B63" s="18"/>
      <c r="C63" s="27" t="s">
        <v>13</v>
      </c>
      <c r="D63" s="20">
        <f>SUM(D65:D66)</f>
        <v>38700</v>
      </c>
      <c r="E63" s="20">
        <f>SUM(E65:E66)</f>
        <v>13516.38</v>
      </c>
      <c r="F63" s="24">
        <f>E63/D63*100</f>
        <v>34.926046511627909</v>
      </c>
    </row>
    <row r="64" spans="1:6" ht="15" customHeight="1">
      <c r="A64" s="38"/>
      <c r="B64" s="18"/>
      <c r="C64" s="40" t="s">
        <v>14</v>
      </c>
      <c r="D64" s="29">
        <f>SUM(D65:D66)</f>
        <v>38700</v>
      </c>
      <c r="E64" s="29">
        <f>SUM(E65:E66)</f>
        <v>13516.38</v>
      </c>
      <c r="F64" s="41"/>
    </row>
    <row r="65" spans="1:6" ht="15" customHeight="1">
      <c r="A65" s="38"/>
      <c r="B65" s="18"/>
      <c r="C65" s="32" t="s">
        <v>18</v>
      </c>
      <c r="D65" s="23">
        <v>37200</v>
      </c>
      <c r="E65" s="23">
        <v>12586.25</v>
      </c>
      <c r="F65" s="31"/>
    </row>
    <row r="66" spans="1:6" ht="15" customHeight="1">
      <c r="A66" s="38"/>
      <c r="B66" s="18"/>
      <c r="C66" s="43" t="s">
        <v>15</v>
      </c>
      <c r="D66" s="44">
        <v>1500</v>
      </c>
      <c r="E66" s="44">
        <v>930.13</v>
      </c>
      <c r="F66" s="31"/>
    </row>
    <row r="67" spans="1:6" ht="14.1" customHeight="1">
      <c r="A67" s="10">
        <v>720</v>
      </c>
      <c r="B67" s="12"/>
      <c r="C67" s="12" t="s">
        <v>93</v>
      </c>
      <c r="D67" s="13">
        <f t="shared" ref="D67:E69" si="0">SUM(D68)</f>
        <v>14640</v>
      </c>
      <c r="E67" s="13">
        <f t="shared" si="0"/>
        <v>14640</v>
      </c>
      <c r="F67" s="14">
        <f>E67/D67*100</f>
        <v>100</v>
      </c>
    </row>
    <row r="68" spans="1:6" ht="14.1" customHeight="1">
      <c r="A68" s="33"/>
      <c r="B68" s="16">
        <v>72095</v>
      </c>
      <c r="C68" s="25" t="s">
        <v>19</v>
      </c>
      <c r="D68" s="175">
        <f t="shared" si="0"/>
        <v>14640</v>
      </c>
      <c r="E68" s="175">
        <f t="shared" si="0"/>
        <v>14640</v>
      </c>
      <c r="F68" s="14">
        <f>E68/D68*100</f>
        <v>100</v>
      </c>
    </row>
    <row r="69" spans="1:6" ht="14.1" customHeight="1">
      <c r="A69" s="38"/>
      <c r="B69" s="18"/>
      <c r="C69" s="27" t="s">
        <v>13</v>
      </c>
      <c r="D69" s="20">
        <f t="shared" si="0"/>
        <v>14640</v>
      </c>
      <c r="E69" s="20">
        <f t="shared" si="0"/>
        <v>14640</v>
      </c>
      <c r="F69" s="24">
        <f>E69/D69*100</f>
        <v>100</v>
      </c>
    </row>
    <row r="70" spans="1:6" ht="26.25" customHeight="1">
      <c r="A70" s="38"/>
      <c r="B70" s="18"/>
      <c r="C70" s="173" t="s">
        <v>94</v>
      </c>
      <c r="D70" s="29">
        <v>14640</v>
      </c>
      <c r="E70" s="29">
        <v>14640</v>
      </c>
      <c r="F70" s="41"/>
    </row>
    <row r="71" spans="1:6" ht="14.1" customHeight="1">
      <c r="A71" s="62">
        <v>750</v>
      </c>
      <c r="B71" s="102"/>
      <c r="C71" s="63" t="s">
        <v>28</v>
      </c>
      <c r="D71" s="64">
        <f>SUM(D72+D78+D83+D89+D93+D101)</f>
        <v>1860666</v>
      </c>
      <c r="E71" s="64">
        <f>SUM(E72+E78+E83+E89+E93+E101)</f>
        <v>867458.74000000011</v>
      </c>
      <c r="F71" s="91">
        <f>E71/D71*100</f>
        <v>46.620873386196131</v>
      </c>
    </row>
    <row r="72" spans="1:6" ht="14.1" customHeight="1">
      <c r="A72" s="33"/>
      <c r="B72" s="16">
        <v>75011</v>
      </c>
      <c r="C72" s="34" t="s">
        <v>29</v>
      </c>
      <c r="D72" s="175">
        <f>SUM(D73)</f>
        <v>107994</v>
      </c>
      <c r="E72" s="175">
        <f>SUM(E73)</f>
        <v>46742.97</v>
      </c>
      <c r="F72" s="14">
        <f>E72/D72*100</f>
        <v>43.282932385132511</v>
      </c>
    </row>
    <row r="73" spans="1:6" ht="14.1" customHeight="1">
      <c r="A73" s="33"/>
      <c r="B73" s="26"/>
      <c r="C73" s="27" t="s">
        <v>13</v>
      </c>
      <c r="D73" s="20">
        <f>SUM(D74:D75)</f>
        <v>107994</v>
      </c>
      <c r="E73" s="20">
        <f>SUM(E74:E75)</f>
        <v>46742.97</v>
      </c>
      <c r="F73" s="24">
        <f>E73/D73*100</f>
        <v>43.282932385132511</v>
      </c>
    </row>
    <row r="74" spans="1:6" ht="14.1" customHeight="1">
      <c r="A74" s="35"/>
      <c r="B74" s="18"/>
      <c r="C74" s="28" t="s">
        <v>21</v>
      </c>
      <c r="D74" s="29">
        <v>100</v>
      </c>
      <c r="E74" s="29">
        <v>0</v>
      </c>
      <c r="F74" s="42"/>
    </row>
    <row r="75" spans="1:6" ht="14.1" customHeight="1">
      <c r="A75" s="35"/>
      <c r="B75" s="18"/>
      <c r="C75" s="28" t="s">
        <v>14</v>
      </c>
      <c r="D75" s="29">
        <f>SUM(D76:D77)</f>
        <v>107894</v>
      </c>
      <c r="E75" s="29">
        <f>SUM(E76:E77)</f>
        <v>46742.97</v>
      </c>
      <c r="F75" s="42"/>
    </row>
    <row r="76" spans="1:6" ht="14.1" customHeight="1">
      <c r="A76" s="35"/>
      <c r="B76" s="18"/>
      <c r="C76" s="115" t="s">
        <v>18</v>
      </c>
      <c r="D76" s="104">
        <v>95894</v>
      </c>
      <c r="E76" s="104">
        <v>42650.58</v>
      </c>
      <c r="F76" s="31"/>
    </row>
    <row r="77" spans="1:6" ht="14.1" customHeight="1">
      <c r="A77" s="35"/>
      <c r="B77" s="18"/>
      <c r="C77" s="116" t="s">
        <v>15</v>
      </c>
      <c r="D77" s="107">
        <v>12000</v>
      </c>
      <c r="E77" s="108">
        <v>4092.39</v>
      </c>
      <c r="F77" s="31"/>
    </row>
    <row r="78" spans="1:6" ht="14.1" customHeight="1">
      <c r="A78" s="33"/>
      <c r="B78" s="16">
        <v>75022</v>
      </c>
      <c r="C78" s="25" t="s">
        <v>30</v>
      </c>
      <c r="D78" s="175">
        <f>SUM(D79)</f>
        <v>60000</v>
      </c>
      <c r="E78" s="175">
        <f>SUM(E79)</f>
        <v>23855.54</v>
      </c>
      <c r="F78" s="14">
        <f>E78/D78*100</f>
        <v>39.759233333333334</v>
      </c>
    </row>
    <row r="79" spans="1:6" ht="14.1" customHeight="1">
      <c r="A79" s="35"/>
      <c r="B79" s="18"/>
      <c r="C79" s="27" t="s">
        <v>13</v>
      </c>
      <c r="D79" s="20">
        <f>SUM(D80:D81)</f>
        <v>60000</v>
      </c>
      <c r="E79" s="20">
        <f>SUM(E80:E81)</f>
        <v>23855.54</v>
      </c>
      <c r="F79" s="24">
        <f>E79/D79*100</f>
        <v>39.759233333333334</v>
      </c>
    </row>
    <row r="80" spans="1:6" ht="14.1" customHeight="1">
      <c r="A80" s="35"/>
      <c r="B80" s="18"/>
      <c r="C80" s="28" t="s">
        <v>21</v>
      </c>
      <c r="D80" s="29">
        <v>56000</v>
      </c>
      <c r="E80" s="29">
        <v>22950</v>
      </c>
      <c r="F80" s="31"/>
    </row>
    <row r="81" spans="1:6" ht="14.1" customHeight="1">
      <c r="A81" s="35"/>
      <c r="B81" s="18"/>
      <c r="C81" s="28" t="s">
        <v>14</v>
      </c>
      <c r="D81" s="29">
        <f>SUM(D82)</f>
        <v>4000</v>
      </c>
      <c r="E81" s="29">
        <f>SUM(E82)</f>
        <v>905.54</v>
      </c>
      <c r="F81" s="31"/>
    </row>
    <row r="82" spans="1:6" ht="14.1" customHeight="1">
      <c r="A82" s="35"/>
      <c r="B82" s="18"/>
      <c r="C82" s="30" t="s">
        <v>15</v>
      </c>
      <c r="D82" s="23">
        <v>4000</v>
      </c>
      <c r="E82" s="23">
        <v>905.54</v>
      </c>
      <c r="F82" s="31"/>
    </row>
    <row r="83" spans="1:6" ht="14.1" customHeight="1">
      <c r="A83" s="33"/>
      <c r="B83" s="16">
        <v>75023</v>
      </c>
      <c r="C83" s="51" t="s">
        <v>31</v>
      </c>
      <c r="D83" s="179">
        <f>SUM(D84)</f>
        <v>1317000</v>
      </c>
      <c r="E83" s="179">
        <f>SUM(E84)</f>
        <v>633176.17000000004</v>
      </c>
      <c r="F83" s="14">
        <f>E83/D83*100</f>
        <v>48.077157934700075</v>
      </c>
    </row>
    <row r="84" spans="1:6" ht="14.1" customHeight="1">
      <c r="A84" s="33"/>
      <c r="B84" s="18"/>
      <c r="C84" s="27" t="s">
        <v>13</v>
      </c>
      <c r="D84" s="20">
        <f>SUM(D85:D86)</f>
        <v>1317000</v>
      </c>
      <c r="E84" s="20">
        <f>SUM(E85:E86)</f>
        <v>633176.17000000004</v>
      </c>
      <c r="F84" s="24">
        <f>E84/D84*100</f>
        <v>48.077157934700075</v>
      </c>
    </row>
    <row r="85" spans="1:6" ht="14.1" customHeight="1">
      <c r="A85" s="33"/>
      <c r="B85" s="18"/>
      <c r="C85" s="28" t="s">
        <v>21</v>
      </c>
      <c r="D85" s="29">
        <v>2000</v>
      </c>
      <c r="E85" s="29">
        <v>13.8</v>
      </c>
      <c r="F85" s="31"/>
    </row>
    <row r="86" spans="1:6" ht="14.1" customHeight="1">
      <c r="A86" s="33"/>
      <c r="B86" s="18"/>
      <c r="C86" s="28" t="s">
        <v>14</v>
      </c>
      <c r="D86" s="29">
        <f>SUM(D87:D88)</f>
        <v>1315000</v>
      </c>
      <c r="E86" s="29">
        <f>SUM(E87:E88)</f>
        <v>633162.37</v>
      </c>
      <c r="F86" s="31"/>
    </row>
    <row r="87" spans="1:6" ht="14.1" customHeight="1">
      <c r="A87" s="35"/>
      <c r="B87" s="18"/>
      <c r="C87" s="32" t="s">
        <v>18</v>
      </c>
      <c r="D87" s="23">
        <v>1100100</v>
      </c>
      <c r="E87" s="23">
        <v>526727.78</v>
      </c>
      <c r="F87" s="31"/>
    </row>
    <row r="88" spans="1:6" ht="14.1" customHeight="1">
      <c r="A88" s="35"/>
      <c r="B88" s="18"/>
      <c r="C88" s="30" t="s">
        <v>15</v>
      </c>
      <c r="D88" s="23">
        <v>214900</v>
      </c>
      <c r="E88" s="23">
        <v>106434.59</v>
      </c>
      <c r="F88" s="31"/>
    </row>
    <row r="89" spans="1:6" ht="14.1" customHeight="1">
      <c r="A89" s="33"/>
      <c r="B89" s="16">
        <v>75075</v>
      </c>
      <c r="C89" s="25" t="s">
        <v>100</v>
      </c>
      <c r="D89" s="175">
        <f>SUM(D90)</f>
        <v>15396</v>
      </c>
      <c r="E89" s="175">
        <f>SUM(E90)</f>
        <v>2910.62</v>
      </c>
      <c r="F89" s="14">
        <f>E89/D89*100</f>
        <v>18.90504027020005</v>
      </c>
    </row>
    <row r="90" spans="1:6" ht="14.1" customHeight="1">
      <c r="A90" s="35"/>
      <c r="B90" s="18"/>
      <c r="C90" s="27" t="s">
        <v>13</v>
      </c>
      <c r="D90" s="20">
        <f>SUM(D91)</f>
        <v>15396</v>
      </c>
      <c r="E90" s="20">
        <f>SUM(E91)</f>
        <v>2910.62</v>
      </c>
      <c r="F90" s="39"/>
    </row>
    <row r="91" spans="1:6" ht="14.1" customHeight="1">
      <c r="A91" s="35"/>
      <c r="B91" s="18"/>
      <c r="C91" s="28" t="s">
        <v>14</v>
      </c>
      <c r="D91" s="29">
        <f>SUM(D92:D92)</f>
        <v>15396</v>
      </c>
      <c r="E91" s="29">
        <f>SUM(E92:E92)</f>
        <v>2910.62</v>
      </c>
      <c r="F91" s="39"/>
    </row>
    <row r="92" spans="1:6" ht="14.1" customHeight="1">
      <c r="A92" s="35"/>
      <c r="B92" s="18"/>
      <c r="C92" s="30" t="s">
        <v>15</v>
      </c>
      <c r="D92" s="23">
        <v>15396</v>
      </c>
      <c r="E92" s="23">
        <v>2910.62</v>
      </c>
      <c r="F92" s="31"/>
    </row>
    <row r="93" spans="1:6" ht="31.5" customHeight="1">
      <c r="A93" s="33"/>
      <c r="B93" s="93">
        <v>75085</v>
      </c>
      <c r="C93" s="146" t="s">
        <v>73</v>
      </c>
      <c r="D93" s="180">
        <f>SUM(D94)</f>
        <v>248526</v>
      </c>
      <c r="E93" s="180">
        <f>SUM(E94)</f>
        <v>85903.28</v>
      </c>
      <c r="F93" s="95">
        <f>E93/D93*100</f>
        <v>34.565107876037118</v>
      </c>
    </row>
    <row r="94" spans="1:6" ht="14.1" customHeight="1">
      <c r="A94" s="33"/>
      <c r="B94" s="26"/>
      <c r="C94" s="27" t="s">
        <v>13</v>
      </c>
      <c r="D94" s="20">
        <f>SUM(D95:D96)</f>
        <v>248526</v>
      </c>
      <c r="E94" s="20">
        <f>SUM(E95:E96)</f>
        <v>85903.28</v>
      </c>
      <c r="F94" s="24">
        <f>E94/D94*100</f>
        <v>34.565107876037118</v>
      </c>
    </row>
    <row r="95" spans="1:6" ht="14.1" customHeight="1">
      <c r="A95" s="35"/>
      <c r="B95" s="18"/>
      <c r="C95" s="28" t="s">
        <v>21</v>
      </c>
      <c r="D95" s="29">
        <v>600</v>
      </c>
      <c r="E95" s="29">
        <v>0</v>
      </c>
      <c r="F95" s="42"/>
    </row>
    <row r="96" spans="1:6" ht="14.1" customHeight="1">
      <c r="A96" s="35"/>
      <c r="B96" s="18"/>
      <c r="C96" s="28" t="s">
        <v>14</v>
      </c>
      <c r="D96" s="29">
        <f>SUM(D97:D98)</f>
        <v>247926</v>
      </c>
      <c r="E96" s="29">
        <f>SUM(E97:E98)</f>
        <v>85903.28</v>
      </c>
      <c r="F96" s="42"/>
    </row>
    <row r="97" spans="1:7" ht="14.1" customHeight="1">
      <c r="A97" s="35"/>
      <c r="B97" s="18"/>
      <c r="C97" s="32" t="s">
        <v>18</v>
      </c>
      <c r="D97" s="23">
        <v>215100</v>
      </c>
      <c r="E97" s="23">
        <v>75274.03</v>
      </c>
      <c r="F97" s="42"/>
    </row>
    <row r="98" spans="1:7" ht="14.1" customHeight="1">
      <c r="A98" s="35"/>
      <c r="B98" s="18"/>
      <c r="C98" s="43" t="s">
        <v>15</v>
      </c>
      <c r="D98" s="44">
        <v>32826</v>
      </c>
      <c r="E98" s="44">
        <v>10629.25</v>
      </c>
      <c r="F98" s="31"/>
    </row>
    <row r="99" spans="1:7" ht="14.1" customHeight="1">
      <c r="A99" s="45"/>
      <c r="B99" s="45"/>
      <c r="C99" s="46"/>
      <c r="D99" s="47"/>
      <c r="E99" s="47"/>
      <c r="F99" s="144" t="s">
        <v>81</v>
      </c>
    </row>
    <row r="100" spans="1:7" ht="14.1" customHeight="1">
      <c r="A100" s="48"/>
      <c r="B100" s="48"/>
      <c r="C100" s="49"/>
      <c r="D100" s="50"/>
      <c r="E100" s="50"/>
      <c r="F100" s="49"/>
    </row>
    <row r="101" spans="1:7" ht="14.1" customHeight="1">
      <c r="A101" s="33"/>
      <c r="B101" s="16">
        <v>75095</v>
      </c>
      <c r="C101" s="25" t="s">
        <v>19</v>
      </c>
      <c r="D101" s="175">
        <f>SUM(D102)</f>
        <v>111750</v>
      </c>
      <c r="E101" s="175">
        <f>SUM(E102)</f>
        <v>74870.16</v>
      </c>
      <c r="F101" s="14">
        <f>E101/D101*100</f>
        <v>66.997906040268461</v>
      </c>
    </row>
    <row r="102" spans="1:7" ht="14.1" customHeight="1">
      <c r="A102" s="33"/>
      <c r="B102" s="26"/>
      <c r="C102" s="27" t="s">
        <v>13</v>
      </c>
      <c r="D102" s="20">
        <f>SUM(D103:D104)</f>
        <v>111750</v>
      </c>
      <c r="E102" s="20">
        <f>SUM(E103:E104)</f>
        <v>74870.16</v>
      </c>
      <c r="F102" s="24">
        <f>E102/D102*100</f>
        <v>66.997906040268461</v>
      </c>
    </row>
    <row r="103" spans="1:7" ht="14.1" customHeight="1">
      <c r="A103" s="35"/>
      <c r="B103" s="18"/>
      <c r="C103" s="28" t="s">
        <v>21</v>
      </c>
      <c r="D103" s="29">
        <v>20000</v>
      </c>
      <c r="E103" s="29">
        <v>4200</v>
      </c>
      <c r="F103" s="42"/>
    </row>
    <row r="104" spans="1:7" ht="14.1" customHeight="1">
      <c r="A104" s="35"/>
      <c r="B104" s="18"/>
      <c r="C104" s="28" t="s">
        <v>14</v>
      </c>
      <c r="D104" s="29">
        <f>SUM(D105:D106)</f>
        <v>91750</v>
      </c>
      <c r="E104" s="29">
        <f>SUM(E105:E106)</f>
        <v>70670.16</v>
      </c>
      <c r="F104" s="42"/>
    </row>
    <row r="105" spans="1:7" ht="14.1" customHeight="1">
      <c r="A105" s="35"/>
      <c r="B105" s="18"/>
      <c r="C105" s="32" t="s">
        <v>18</v>
      </c>
      <c r="D105" s="23">
        <v>40000</v>
      </c>
      <c r="E105" s="23">
        <v>23380</v>
      </c>
      <c r="F105" s="42"/>
    </row>
    <row r="106" spans="1:7" ht="14.1" customHeight="1">
      <c r="A106" s="35"/>
      <c r="B106" s="18"/>
      <c r="C106" s="30" t="s">
        <v>15</v>
      </c>
      <c r="D106" s="23">
        <v>51750</v>
      </c>
      <c r="E106" s="23">
        <v>47290.16</v>
      </c>
      <c r="F106" s="31"/>
    </row>
    <row r="107" spans="1:7" ht="30" customHeight="1">
      <c r="A107" s="161">
        <v>751</v>
      </c>
      <c r="B107" s="97"/>
      <c r="C107" s="162" t="s">
        <v>96</v>
      </c>
      <c r="D107" s="99">
        <f>SUM(D108+D112)</f>
        <v>25650</v>
      </c>
      <c r="E107" s="99">
        <f>SUM(E108+E112)</f>
        <v>17356.46</v>
      </c>
      <c r="F107" s="95">
        <f>E107/D107*100</f>
        <v>67.666510721247562</v>
      </c>
      <c r="G107" s="163"/>
    </row>
    <row r="108" spans="1:7" ht="27" customHeight="1">
      <c r="A108" s="33"/>
      <c r="B108" s="93">
        <v>75101</v>
      </c>
      <c r="C108" s="150" t="s">
        <v>95</v>
      </c>
      <c r="D108" s="175">
        <f>SUM(D109)</f>
        <v>618</v>
      </c>
      <c r="E108" s="175">
        <f>SUM(E109)</f>
        <v>0</v>
      </c>
      <c r="F108" s="24">
        <f>E108/D108*100</f>
        <v>0</v>
      </c>
    </row>
    <row r="109" spans="1:7" ht="14.1" customHeight="1">
      <c r="A109" s="38"/>
      <c r="B109" s="52"/>
      <c r="C109" s="27" t="s">
        <v>13</v>
      </c>
      <c r="D109" s="20">
        <f>SUM(D110)</f>
        <v>618</v>
      </c>
      <c r="E109" s="20">
        <f>SUM(E110)</f>
        <v>0</v>
      </c>
      <c r="F109" s="24">
        <f>E109/D109*100</f>
        <v>0</v>
      </c>
    </row>
    <row r="110" spans="1:7" ht="14.1" customHeight="1">
      <c r="A110" s="38"/>
      <c r="B110" s="52"/>
      <c r="C110" s="28" t="s">
        <v>14</v>
      </c>
      <c r="D110" s="29">
        <f>SUM(D111:D111)</f>
        <v>618</v>
      </c>
      <c r="E110" s="29">
        <f>SUM(E111:E111)</f>
        <v>0</v>
      </c>
      <c r="F110" s="134"/>
    </row>
    <row r="111" spans="1:7" ht="14.25" customHeight="1">
      <c r="A111" s="38"/>
      <c r="B111" s="52"/>
      <c r="C111" s="138" t="s">
        <v>18</v>
      </c>
      <c r="D111" s="44">
        <v>618</v>
      </c>
      <c r="E111" s="44">
        <v>0</v>
      </c>
      <c r="F111" s="134"/>
    </row>
    <row r="112" spans="1:7" ht="14.1" customHeight="1">
      <c r="A112" s="33"/>
      <c r="B112" s="93">
        <v>75107</v>
      </c>
      <c r="C112" s="146" t="s">
        <v>106</v>
      </c>
      <c r="D112" s="175">
        <f>SUM(D113)</f>
        <v>25032</v>
      </c>
      <c r="E112" s="175">
        <f>SUM(E113)</f>
        <v>17356.46</v>
      </c>
      <c r="F112" s="24">
        <f>E112/D112*100</f>
        <v>69.337088526685847</v>
      </c>
    </row>
    <row r="113" spans="1:6" ht="14.1" customHeight="1">
      <c r="A113" s="38"/>
      <c r="B113" s="52"/>
      <c r="C113" s="27" t="s">
        <v>13</v>
      </c>
      <c r="D113" s="20">
        <f>SUM(D114:D115)</f>
        <v>25032</v>
      </c>
      <c r="E113" s="20">
        <f>SUM(E114:E115)</f>
        <v>17356.46</v>
      </c>
      <c r="F113" s="24">
        <f>E113/D113*100</f>
        <v>69.337088526685847</v>
      </c>
    </row>
    <row r="114" spans="1:6" ht="14.1" customHeight="1">
      <c r="A114" s="38"/>
      <c r="B114" s="52"/>
      <c r="C114" s="28" t="s">
        <v>21</v>
      </c>
      <c r="D114" s="29">
        <v>13250</v>
      </c>
      <c r="E114" s="29">
        <v>13250</v>
      </c>
      <c r="F114" s="42"/>
    </row>
    <row r="115" spans="1:6" ht="14.1" customHeight="1">
      <c r="A115" s="38"/>
      <c r="B115" s="18"/>
      <c r="C115" s="28" t="s">
        <v>14</v>
      </c>
      <c r="D115" s="29">
        <f>SUM(D116:D117)</f>
        <v>11782</v>
      </c>
      <c r="E115" s="29">
        <f>SUM(E116:E117)</f>
        <v>4106.46</v>
      </c>
      <c r="F115" s="42"/>
    </row>
    <row r="116" spans="1:6" ht="14.1" customHeight="1">
      <c r="A116" s="38"/>
      <c r="B116" s="18"/>
      <c r="C116" s="32" t="s">
        <v>18</v>
      </c>
      <c r="D116" s="23">
        <v>9000</v>
      </c>
      <c r="E116" s="23">
        <v>1346.89</v>
      </c>
      <c r="F116" s="42"/>
    </row>
    <row r="117" spans="1:6" ht="14.1" customHeight="1">
      <c r="A117" s="38"/>
      <c r="B117" s="18"/>
      <c r="C117" s="30" t="s">
        <v>15</v>
      </c>
      <c r="D117" s="23">
        <v>2782</v>
      </c>
      <c r="E117" s="23">
        <v>2759.57</v>
      </c>
      <c r="F117" s="31"/>
    </row>
    <row r="118" spans="1:6" ht="19.5" customHeight="1">
      <c r="A118" s="10">
        <v>754</v>
      </c>
      <c r="B118" s="12"/>
      <c r="C118" s="12" t="s">
        <v>65</v>
      </c>
      <c r="D118" s="55">
        <f>SUM(D119+D123+D132+D136)</f>
        <v>1983520</v>
      </c>
      <c r="E118" s="55">
        <f>SUM(E119+E123+E132+E136)</f>
        <v>900832.27</v>
      </c>
      <c r="F118" s="14">
        <f>E118/D118*100</f>
        <v>45.415840021779466</v>
      </c>
    </row>
    <row r="119" spans="1:6" ht="15" customHeight="1">
      <c r="A119" s="35"/>
      <c r="B119" s="16">
        <v>75403</v>
      </c>
      <c r="C119" s="25" t="s">
        <v>32</v>
      </c>
      <c r="D119" s="175">
        <f>SUM(D120:D120)</f>
        <v>3500</v>
      </c>
      <c r="E119" s="175">
        <f>SUM(E120:E120)</f>
        <v>0</v>
      </c>
      <c r="F119" s="14">
        <f>E119/D119*100</f>
        <v>0</v>
      </c>
    </row>
    <row r="120" spans="1:6" ht="15" customHeight="1">
      <c r="A120" s="35"/>
      <c r="B120" s="18"/>
      <c r="C120" s="27" t="s">
        <v>13</v>
      </c>
      <c r="D120" s="20">
        <f>SUM(D122)</f>
        <v>3500</v>
      </c>
      <c r="E120" s="20">
        <f>SUM(E122)</f>
        <v>0</v>
      </c>
      <c r="F120" s="24">
        <f>E120/D120*100</f>
        <v>0</v>
      </c>
    </row>
    <row r="121" spans="1:6" ht="15" customHeight="1">
      <c r="A121" s="35"/>
      <c r="B121" s="18"/>
      <c r="C121" s="28" t="s">
        <v>14</v>
      </c>
      <c r="D121" s="29">
        <f>SUM(D122)</f>
        <v>3500</v>
      </c>
      <c r="E121" s="29">
        <f>SUM(E122)</f>
        <v>0</v>
      </c>
      <c r="F121" s="41"/>
    </row>
    <row r="122" spans="1:6" ht="15" customHeight="1">
      <c r="A122" s="35"/>
      <c r="B122" s="18"/>
      <c r="C122" s="30" t="s">
        <v>15</v>
      </c>
      <c r="D122" s="23">
        <v>3500</v>
      </c>
      <c r="E122" s="23">
        <v>0</v>
      </c>
      <c r="F122" s="31"/>
    </row>
    <row r="123" spans="1:6" ht="15" customHeight="1">
      <c r="A123" s="35"/>
      <c r="B123" s="16">
        <v>75412</v>
      </c>
      <c r="C123" s="25" t="s">
        <v>33</v>
      </c>
      <c r="D123" s="175">
        <f>SUM(D124+D126)</f>
        <v>1936520</v>
      </c>
      <c r="E123" s="175">
        <f>SUM(E124+E126)</f>
        <v>880925.5</v>
      </c>
      <c r="F123" s="14">
        <f>E123/D123*100</f>
        <v>45.490131782785618</v>
      </c>
    </row>
    <row r="124" spans="1:6" ht="15" customHeight="1">
      <c r="A124" s="35"/>
      <c r="B124" s="16"/>
      <c r="C124" s="19" t="s">
        <v>9</v>
      </c>
      <c r="D124" s="20">
        <f>SUM(D125:D125)</f>
        <v>1812000</v>
      </c>
      <c r="E124" s="20">
        <f>SUM(E125:E125)</f>
        <v>849561</v>
      </c>
      <c r="F124" s="39">
        <f>E124/D124*100</f>
        <v>46.88526490066225</v>
      </c>
    </row>
    <row r="125" spans="1:6" ht="15" customHeight="1">
      <c r="A125" s="35"/>
      <c r="B125" s="16"/>
      <c r="C125" s="22" t="s">
        <v>10</v>
      </c>
      <c r="D125" s="23">
        <v>1812000</v>
      </c>
      <c r="E125" s="23">
        <v>849561</v>
      </c>
      <c r="F125" s="24"/>
    </row>
    <row r="126" spans="1:6" ht="15" customHeight="1">
      <c r="A126" s="35"/>
      <c r="B126" s="18"/>
      <c r="C126" s="141" t="s">
        <v>13</v>
      </c>
      <c r="D126" s="142">
        <f>SUM(D127+D128+D131)</f>
        <v>124520</v>
      </c>
      <c r="E126" s="142">
        <f>SUM(E127+E128+E131)</f>
        <v>31364.5</v>
      </c>
      <c r="F126" s="24">
        <f>E126/D126*100</f>
        <v>25.188323160938005</v>
      </c>
    </row>
    <row r="127" spans="1:6" ht="15" customHeight="1">
      <c r="A127" s="35"/>
      <c r="B127" s="18"/>
      <c r="C127" s="54" t="s">
        <v>21</v>
      </c>
      <c r="D127" s="59">
        <v>18000</v>
      </c>
      <c r="E127" s="59">
        <v>5180</v>
      </c>
      <c r="F127" s="42"/>
    </row>
    <row r="128" spans="1:6" ht="15" customHeight="1">
      <c r="A128" s="35"/>
      <c r="B128" s="110"/>
      <c r="C128" s="139" t="s">
        <v>14</v>
      </c>
      <c r="D128" s="140">
        <f>SUM(D129:D130)</f>
        <v>86520</v>
      </c>
      <c r="E128" s="140">
        <f>SUM(E129:E130)</f>
        <v>26184.5</v>
      </c>
      <c r="F128" s="42"/>
    </row>
    <row r="129" spans="1:6" ht="15" customHeight="1">
      <c r="A129" s="35"/>
      <c r="B129" s="110"/>
      <c r="C129" s="111" t="s">
        <v>18</v>
      </c>
      <c r="D129" s="106">
        <v>28820</v>
      </c>
      <c r="E129" s="106">
        <v>10911.87</v>
      </c>
      <c r="F129" s="31"/>
    </row>
    <row r="130" spans="1:6" ht="15" customHeight="1">
      <c r="A130" s="35"/>
      <c r="B130" s="18"/>
      <c r="C130" s="112" t="s">
        <v>15</v>
      </c>
      <c r="D130" s="113">
        <v>57700</v>
      </c>
      <c r="E130" s="113">
        <v>15272.63</v>
      </c>
      <c r="F130" s="31"/>
    </row>
    <row r="131" spans="1:6" ht="15" customHeight="1">
      <c r="A131" s="35"/>
      <c r="B131" s="18"/>
      <c r="C131" s="100" t="s">
        <v>35</v>
      </c>
      <c r="D131" s="29">
        <v>20000</v>
      </c>
      <c r="E131" s="29">
        <v>0</v>
      </c>
      <c r="F131" s="42"/>
    </row>
    <row r="132" spans="1:6" ht="15" customHeight="1">
      <c r="A132" s="35"/>
      <c r="B132" s="16">
        <v>75421</v>
      </c>
      <c r="C132" s="34" t="s">
        <v>36</v>
      </c>
      <c r="D132" s="175">
        <f>SUM(D133:D133)</f>
        <v>42000</v>
      </c>
      <c r="E132" s="175">
        <f>SUM(E133:E133)</f>
        <v>19906.77</v>
      </c>
      <c r="F132" s="14">
        <f>E132/D132*100</f>
        <v>47.397071428571429</v>
      </c>
    </row>
    <row r="133" spans="1:6" ht="15" customHeight="1">
      <c r="A133" s="38"/>
      <c r="B133" s="18"/>
      <c r="C133" s="27" t="s">
        <v>13</v>
      </c>
      <c r="D133" s="20">
        <f>SUM(D135)</f>
        <v>42000</v>
      </c>
      <c r="E133" s="20">
        <f>SUM(E135)</f>
        <v>19906.77</v>
      </c>
      <c r="F133" s="41"/>
    </row>
    <row r="134" spans="1:6" ht="15" customHeight="1">
      <c r="A134" s="38"/>
      <c r="B134" s="18"/>
      <c r="C134" s="28" t="s">
        <v>14</v>
      </c>
      <c r="D134" s="29">
        <f>SUM(D135)</f>
        <v>42000</v>
      </c>
      <c r="E134" s="29">
        <f>SUM(E135)</f>
        <v>19906.77</v>
      </c>
      <c r="F134" s="61"/>
    </row>
    <row r="135" spans="1:6" ht="15" customHeight="1">
      <c r="A135" s="35"/>
      <c r="B135" s="18"/>
      <c r="C135" s="30" t="s">
        <v>15</v>
      </c>
      <c r="D135" s="23">
        <v>42000</v>
      </c>
      <c r="E135" s="23">
        <v>19906.77</v>
      </c>
      <c r="F135" s="31"/>
    </row>
    <row r="136" spans="1:6" ht="15" customHeight="1">
      <c r="A136" s="35"/>
      <c r="B136" s="16">
        <v>75495</v>
      </c>
      <c r="C136" s="51" t="s">
        <v>19</v>
      </c>
      <c r="D136" s="179">
        <f>SUM(D137)</f>
        <v>1500</v>
      </c>
      <c r="E136" s="179">
        <f>SUM(E137)</f>
        <v>0</v>
      </c>
      <c r="F136" s="14">
        <f>E136/D136*100</f>
        <v>0</v>
      </c>
    </row>
    <row r="137" spans="1:6" ht="15" customHeight="1">
      <c r="A137" s="35"/>
      <c r="B137" s="16"/>
      <c r="C137" s="27" t="s">
        <v>13</v>
      </c>
      <c r="D137" s="20">
        <f>SUM(D139:D139)</f>
        <v>1500</v>
      </c>
      <c r="E137" s="20">
        <f>SUM(E139:E139)</f>
        <v>0</v>
      </c>
      <c r="F137" s="24">
        <f>E137/D137*100</f>
        <v>0</v>
      </c>
    </row>
    <row r="138" spans="1:6" ht="15" customHeight="1">
      <c r="A138" s="35"/>
      <c r="B138" s="18"/>
      <c r="C138" s="40" t="s">
        <v>14</v>
      </c>
      <c r="D138" s="29">
        <f>SUM(D139:D139)</f>
        <v>1500</v>
      </c>
      <c r="E138" s="29">
        <f>SUM(E139:E139)</f>
        <v>0</v>
      </c>
      <c r="F138" s="41"/>
    </row>
    <row r="139" spans="1:6" ht="15" customHeight="1">
      <c r="A139" s="135"/>
      <c r="B139" s="136"/>
      <c r="C139" s="30" t="s">
        <v>15</v>
      </c>
      <c r="D139" s="23">
        <v>1500</v>
      </c>
      <c r="E139" s="23">
        <v>0</v>
      </c>
      <c r="F139" s="31"/>
    </row>
    <row r="140" spans="1:6" ht="15" customHeight="1">
      <c r="A140" s="10">
        <v>757</v>
      </c>
      <c r="B140" s="12"/>
      <c r="C140" s="12" t="s">
        <v>37</v>
      </c>
      <c r="D140" s="13">
        <f>SUM(D141)</f>
        <v>130000</v>
      </c>
      <c r="E140" s="13">
        <f>SUM(E141)</f>
        <v>48919.94</v>
      </c>
      <c r="F140" s="24">
        <f>E140/D140*100</f>
        <v>37.630723076923076</v>
      </c>
    </row>
    <row r="141" spans="1:6" ht="15" customHeight="1">
      <c r="A141" s="33"/>
      <c r="B141" s="16">
        <v>75702</v>
      </c>
      <c r="C141" s="181" t="s">
        <v>70</v>
      </c>
      <c r="D141" s="175">
        <f>SUM(D143)</f>
        <v>130000</v>
      </c>
      <c r="E141" s="175">
        <f>SUM(E143)</f>
        <v>48919.94</v>
      </c>
      <c r="F141" s="24">
        <f>E141/D141*100</f>
        <v>37.630723076923076</v>
      </c>
    </row>
    <row r="142" spans="1:6" ht="15" customHeight="1">
      <c r="A142" s="33"/>
      <c r="B142" s="26"/>
      <c r="C142" s="27" t="s">
        <v>13</v>
      </c>
      <c r="D142" s="20">
        <f>SUM(D143)</f>
        <v>130000</v>
      </c>
      <c r="E142" s="20">
        <f>SUM(E143)</f>
        <v>48919.94</v>
      </c>
      <c r="F142" s="24">
        <f>E142/D142*100</f>
        <v>37.630723076923076</v>
      </c>
    </row>
    <row r="143" spans="1:6" ht="15" customHeight="1">
      <c r="A143" s="65"/>
      <c r="B143" s="66"/>
      <c r="C143" s="28" t="s">
        <v>38</v>
      </c>
      <c r="D143" s="29">
        <v>130000</v>
      </c>
      <c r="E143" s="29">
        <v>48919.94</v>
      </c>
      <c r="F143" s="67"/>
    </row>
    <row r="144" spans="1:6" ht="15" customHeight="1">
      <c r="A144" s="10">
        <v>758</v>
      </c>
      <c r="B144" s="12"/>
      <c r="C144" s="12" t="s">
        <v>39</v>
      </c>
      <c r="D144" s="13">
        <f>SUM(D145)</f>
        <v>20000</v>
      </c>
      <c r="E144" s="13">
        <f>SUM(E145)</f>
        <v>0</v>
      </c>
      <c r="F144" s="24">
        <f>E144/D144*100</f>
        <v>0</v>
      </c>
    </row>
    <row r="145" spans="1:6" ht="15" customHeight="1">
      <c r="A145" s="33"/>
      <c r="B145" s="16">
        <v>75818</v>
      </c>
      <c r="C145" s="34" t="s">
        <v>40</v>
      </c>
      <c r="D145" s="175">
        <f>SUM(D147)</f>
        <v>20000</v>
      </c>
      <c r="E145" s="175">
        <f>SUM(E147)</f>
        <v>0</v>
      </c>
      <c r="F145" s="24">
        <f>E145/D145*100</f>
        <v>0</v>
      </c>
    </row>
    <row r="146" spans="1:6" ht="15" customHeight="1">
      <c r="A146" s="33"/>
      <c r="B146" s="26"/>
      <c r="C146" s="27" t="s">
        <v>13</v>
      </c>
      <c r="D146" s="20">
        <f>SUM(D147)</f>
        <v>20000</v>
      </c>
      <c r="E146" s="20">
        <f>SUM(E147)</f>
        <v>0</v>
      </c>
      <c r="F146" s="41"/>
    </row>
    <row r="147" spans="1:6" ht="15" customHeight="1">
      <c r="A147" s="33"/>
      <c r="B147" s="26"/>
      <c r="C147" s="138" t="s">
        <v>41</v>
      </c>
      <c r="D147" s="58">
        <v>20000</v>
      </c>
      <c r="E147" s="58">
        <v>0</v>
      </c>
      <c r="F147" s="31"/>
    </row>
    <row r="148" spans="1:6" ht="15" customHeight="1">
      <c r="A148" s="203"/>
      <c r="B148" s="203"/>
      <c r="C148" s="204"/>
      <c r="D148" s="169"/>
      <c r="E148" s="169"/>
      <c r="F148" s="144" t="s">
        <v>82</v>
      </c>
    </row>
    <row r="149" spans="1:6" ht="8.25" customHeight="1">
      <c r="A149" s="201"/>
      <c r="B149" s="201"/>
      <c r="C149" s="202"/>
      <c r="D149" s="168"/>
      <c r="E149" s="168"/>
      <c r="F149" s="49"/>
    </row>
    <row r="150" spans="1:6" ht="15" customHeight="1">
      <c r="A150" s="10">
        <v>801</v>
      </c>
      <c r="B150" s="11"/>
      <c r="C150" s="12" t="s">
        <v>42</v>
      </c>
      <c r="D150" s="13">
        <f>SUM(D151+D157+D164+D167+D170+D175+D179+D185+D189+D193)</f>
        <v>3757678</v>
      </c>
      <c r="E150" s="13">
        <f>SUM(E151+E157+E164+E167+E170+E175+E179+E185+E189+E193)</f>
        <v>1723064.5999999999</v>
      </c>
      <c r="F150" s="14">
        <f>E150/D150*100</f>
        <v>45.854503765357215</v>
      </c>
    </row>
    <row r="151" spans="1:6" ht="14.25" customHeight="1">
      <c r="A151" s="33"/>
      <c r="B151" s="16">
        <v>80101</v>
      </c>
      <c r="C151" s="34" t="s">
        <v>43</v>
      </c>
      <c r="D151" s="175">
        <f>SUM(D152)</f>
        <v>2670904</v>
      </c>
      <c r="E151" s="175">
        <f>SUM(E152)</f>
        <v>1251125.27</v>
      </c>
      <c r="F151" s="14">
        <f>E151/D151*100</f>
        <v>46.842764472253592</v>
      </c>
    </row>
    <row r="152" spans="1:6" ht="15" customHeight="1">
      <c r="A152" s="33"/>
      <c r="B152" s="26"/>
      <c r="C152" s="27" t="s">
        <v>13</v>
      </c>
      <c r="D152" s="20">
        <f>SUM(D153+D154)</f>
        <v>2670904</v>
      </c>
      <c r="E152" s="20">
        <f>SUM(E153+E154)</f>
        <v>1251125.27</v>
      </c>
      <c r="F152" s="24">
        <f>E152/D152*100</f>
        <v>46.842764472253592</v>
      </c>
    </row>
    <row r="153" spans="1:6" ht="11.25" customHeight="1">
      <c r="A153" s="35"/>
      <c r="B153" s="18"/>
      <c r="C153" s="53" t="s">
        <v>21</v>
      </c>
      <c r="D153" s="58">
        <v>101101</v>
      </c>
      <c r="E153" s="58">
        <v>46102.54</v>
      </c>
      <c r="F153" s="42"/>
    </row>
    <row r="154" spans="1:6" ht="15" customHeight="1">
      <c r="A154" s="35"/>
      <c r="B154" s="18"/>
      <c r="C154" s="164" t="s">
        <v>14</v>
      </c>
      <c r="D154" s="165">
        <f>SUM(D155:D156)</f>
        <v>2569803</v>
      </c>
      <c r="E154" s="165">
        <f>SUM(E155:E156)</f>
        <v>1205022.73</v>
      </c>
      <c r="F154" s="42"/>
    </row>
    <row r="155" spans="1:6" ht="15" customHeight="1">
      <c r="A155" s="35"/>
      <c r="B155" s="18"/>
      <c r="C155" s="32" t="s">
        <v>18</v>
      </c>
      <c r="D155" s="23">
        <v>2115920</v>
      </c>
      <c r="E155" s="23">
        <v>1030505.95</v>
      </c>
      <c r="F155" s="31"/>
    </row>
    <row r="156" spans="1:6" ht="15" customHeight="1">
      <c r="A156" s="35"/>
      <c r="B156" s="18"/>
      <c r="C156" s="30" t="s">
        <v>15</v>
      </c>
      <c r="D156" s="23">
        <v>453883</v>
      </c>
      <c r="E156" s="23">
        <v>174516.78</v>
      </c>
      <c r="F156" s="31"/>
    </row>
    <row r="157" spans="1:6" ht="15" customHeight="1">
      <c r="A157" s="33"/>
      <c r="B157" s="16">
        <v>80103</v>
      </c>
      <c r="C157" s="34" t="s">
        <v>44</v>
      </c>
      <c r="D157" s="175">
        <f>SUM(D158)</f>
        <v>157065</v>
      </c>
      <c r="E157" s="175">
        <f>SUM(E158)</f>
        <v>84951.099999999991</v>
      </c>
      <c r="F157" s="14">
        <f>E157/D157*100</f>
        <v>54.08658835513959</v>
      </c>
    </row>
    <row r="158" spans="1:6" ht="15" customHeight="1">
      <c r="A158" s="35"/>
      <c r="B158" s="18"/>
      <c r="C158" s="27" t="s">
        <v>13</v>
      </c>
      <c r="D158" s="20">
        <f>SUM(D159+D160+D163)</f>
        <v>157065</v>
      </c>
      <c r="E158" s="20">
        <f>SUM(E159+E160+E163)</f>
        <v>84951.099999999991</v>
      </c>
      <c r="F158" s="24">
        <f>E158/D158*100</f>
        <v>54.08658835513959</v>
      </c>
    </row>
    <row r="159" spans="1:6" ht="12" customHeight="1">
      <c r="A159" s="35"/>
      <c r="B159" s="18"/>
      <c r="C159" s="28" t="s">
        <v>21</v>
      </c>
      <c r="D159" s="29">
        <v>10411</v>
      </c>
      <c r="E159" s="29">
        <v>4703.6099999999997</v>
      </c>
      <c r="F159" s="42"/>
    </row>
    <row r="160" spans="1:6" ht="15" customHeight="1">
      <c r="A160" s="35"/>
      <c r="B160" s="18"/>
      <c r="C160" s="28" t="s">
        <v>14</v>
      </c>
      <c r="D160" s="29">
        <f>SUM(D161:D162)</f>
        <v>143654</v>
      </c>
      <c r="E160" s="29">
        <f>SUM(E161:E162)</f>
        <v>77961.31</v>
      </c>
      <c r="F160" s="42"/>
    </row>
    <row r="161" spans="1:7" ht="15" customHeight="1">
      <c r="A161" s="35"/>
      <c r="B161" s="18"/>
      <c r="C161" s="32" t="s">
        <v>18</v>
      </c>
      <c r="D161" s="23">
        <v>130104</v>
      </c>
      <c r="E161" s="23">
        <v>69729.88</v>
      </c>
      <c r="F161" s="31"/>
    </row>
    <row r="162" spans="1:7" ht="15" customHeight="1">
      <c r="A162" s="35"/>
      <c r="B162" s="18"/>
      <c r="C162" s="30" t="s">
        <v>15</v>
      </c>
      <c r="D162" s="23">
        <v>13550</v>
      </c>
      <c r="E162" s="23">
        <v>8231.43</v>
      </c>
      <c r="F162" s="31"/>
    </row>
    <row r="163" spans="1:7" ht="15" customHeight="1">
      <c r="A163" s="35"/>
      <c r="B163" s="18"/>
      <c r="C163" s="60" t="s">
        <v>35</v>
      </c>
      <c r="D163" s="23">
        <v>3000</v>
      </c>
      <c r="E163" s="23">
        <v>2286.1799999999998</v>
      </c>
      <c r="F163" s="31"/>
    </row>
    <row r="164" spans="1:7" ht="12.75" customHeight="1">
      <c r="A164" s="33"/>
      <c r="B164" s="16">
        <v>80104</v>
      </c>
      <c r="C164" s="34" t="s">
        <v>45</v>
      </c>
      <c r="D164" s="175">
        <f>SUM(D165)</f>
        <v>206000</v>
      </c>
      <c r="E164" s="175">
        <f>SUM(E165)</f>
        <v>101550.77</v>
      </c>
      <c r="F164" s="14">
        <f>E164/D164*100</f>
        <v>49.296490291262138</v>
      </c>
    </row>
    <row r="165" spans="1:7" ht="15" customHeight="1">
      <c r="A165" s="35"/>
      <c r="B165" s="18"/>
      <c r="C165" s="27" t="s">
        <v>13</v>
      </c>
      <c r="D165" s="20">
        <f>SUM(D166)</f>
        <v>206000</v>
      </c>
      <c r="E165" s="20">
        <f>SUM(E166)</f>
        <v>101550.77</v>
      </c>
      <c r="F165" s="24">
        <f>E165/D165*100</f>
        <v>49.296490291262138</v>
      </c>
    </row>
    <row r="166" spans="1:7" ht="15" customHeight="1">
      <c r="A166" s="35"/>
      <c r="B166" s="18"/>
      <c r="C166" s="79" t="s">
        <v>35</v>
      </c>
      <c r="D166" s="44">
        <v>206000</v>
      </c>
      <c r="E166" s="44">
        <v>101550.77</v>
      </c>
      <c r="F166" s="156"/>
      <c r="G166" s="145"/>
    </row>
    <row r="167" spans="1:7" ht="12" customHeight="1">
      <c r="A167" s="68"/>
      <c r="B167" s="153">
        <v>80106</v>
      </c>
      <c r="C167" s="34" t="s">
        <v>62</v>
      </c>
      <c r="D167" s="175">
        <f>SUM(D168)</f>
        <v>73496</v>
      </c>
      <c r="E167" s="175">
        <f>SUM(E168)</f>
        <v>25079.05</v>
      </c>
      <c r="F167" s="14">
        <f>E167/D167*100</f>
        <v>34.12301349733319</v>
      </c>
    </row>
    <row r="168" spans="1:7" ht="15" customHeight="1">
      <c r="A168" s="68"/>
      <c r="B168" s="69"/>
      <c r="C168" s="27" t="s">
        <v>13</v>
      </c>
      <c r="D168" s="20">
        <f>SUM(D169)</f>
        <v>73496</v>
      </c>
      <c r="E168" s="20">
        <f>SUM(E169)</f>
        <v>25079.05</v>
      </c>
      <c r="F168" s="24">
        <f>E168/D168*100</f>
        <v>34.12301349733319</v>
      </c>
    </row>
    <row r="169" spans="1:7" ht="12.75" customHeight="1">
      <c r="A169" s="68"/>
      <c r="B169" s="69"/>
      <c r="C169" s="79" t="s">
        <v>35</v>
      </c>
      <c r="D169" s="44">
        <v>73496</v>
      </c>
      <c r="E169" s="44">
        <v>25079.05</v>
      </c>
      <c r="F169" s="31"/>
    </row>
    <row r="170" spans="1:7" ht="14.25" customHeight="1">
      <c r="A170" s="33"/>
      <c r="B170" s="16">
        <v>80113</v>
      </c>
      <c r="C170" s="114" t="s">
        <v>46</v>
      </c>
      <c r="D170" s="182">
        <f>SUM(D171)</f>
        <v>248850</v>
      </c>
      <c r="E170" s="182">
        <f>SUM(E171)</f>
        <v>67656.44</v>
      </c>
      <c r="F170" s="14">
        <f>E170/D170*100</f>
        <v>27.187639140044205</v>
      </c>
    </row>
    <row r="171" spans="1:7" ht="15" customHeight="1">
      <c r="A171" s="35"/>
      <c r="B171" s="18"/>
      <c r="C171" s="56" t="s">
        <v>13</v>
      </c>
      <c r="D171" s="57">
        <f>SUM(D172)</f>
        <v>248850</v>
      </c>
      <c r="E171" s="57">
        <f>SUM(E172)</f>
        <v>67656.44</v>
      </c>
      <c r="F171" s="24">
        <f>E171/D171*100</f>
        <v>27.187639140044205</v>
      </c>
    </row>
    <row r="172" spans="1:7" ht="15" customHeight="1">
      <c r="A172" s="35"/>
      <c r="B172" s="18"/>
      <c r="C172" s="28" t="s">
        <v>14</v>
      </c>
      <c r="D172" s="23">
        <f>SUM(D173:D174)</f>
        <v>248850</v>
      </c>
      <c r="E172" s="23">
        <f>SUM(E173:E174)</f>
        <v>67656.44</v>
      </c>
      <c r="F172" s="31"/>
    </row>
    <row r="173" spans="1:7" ht="15" customHeight="1">
      <c r="A173" s="35"/>
      <c r="B173" s="18"/>
      <c r="C173" s="32" t="s">
        <v>18</v>
      </c>
      <c r="D173" s="23">
        <v>61200</v>
      </c>
      <c r="E173" s="23">
        <v>13320.38</v>
      </c>
      <c r="F173" s="31"/>
    </row>
    <row r="174" spans="1:7" ht="15" customHeight="1">
      <c r="A174" s="35"/>
      <c r="B174" s="18"/>
      <c r="C174" s="43" t="s">
        <v>15</v>
      </c>
      <c r="D174" s="44">
        <v>187650</v>
      </c>
      <c r="E174" s="44">
        <v>54336.06</v>
      </c>
      <c r="F174" s="31"/>
    </row>
    <row r="175" spans="1:7" ht="15" customHeight="1">
      <c r="A175" s="33"/>
      <c r="B175" s="16">
        <v>80146</v>
      </c>
      <c r="C175" s="25" t="s">
        <v>47</v>
      </c>
      <c r="D175" s="178">
        <f>SUM(D176)</f>
        <v>12143</v>
      </c>
      <c r="E175" s="178">
        <f>SUM(E176)</f>
        <v>6339.13</v>
      </c>
      <c r="F175" s="14">
        <f>E175/D175*100</f>
        <v>52.203985835460763</v>
      </c>
    </row>
    <row r="176" spans="1:7" ht="15" customHeight="1">
      <c r="A176" s="35"/>
      <c r="B176" s="18"/>
      <c r="C176" s="27" t="s">
        <v>13</v>
      </c>
      <c r="D176" s="20">
        <f>SUM(D178)</f>
        <v>12143</v>
      </c>
      <c r="E176" s="20">
        <f>SUM(E178)</f>
        <v>6339.13</v>
      </c>
      <c r="F176" s="24">
        <f>E176/D176*100</f>
        <v>52.203985835460763</v>
      </c>
    </row>
    <row r="177" spans="1:6" ht="15" customHeight="1">
      <c r="A177" s="35"/>
      <c r="B177" s="18"/>
      <c r="C177" s="28" t="s">
        <v>14</v>
      </c>
      <c r="D177" s="23">
        <f>SUM(D178)</f>
        <v>12143</v>
      </c>
      <c r="E177" s="23">
        <f>SUM(E178)</f>
        <v>6339.13</v>
      </c>
      <c r="F177" s="31"/>
    </row>
    <row r="178" spans="1:6" ht="15" customHeight="1">
      <c r="A178" s="35"/>
      <c r="B178" s="18"/>
      <c r="C178" s="30" t="s">
        <v>15</v>
      </c>
      <c r="D178" s="23">
        <v>12143</v>
      </c>
      <c r="E178" s="23">
        <v>6339.13</v>
      </c>
      <c r="F178" s="31"/>
    </row>
    <row r="179" spans="1:6" ht="15" customHeight="1">
      <c r="A179" s="33"/>
      <c r="B179" s="16">
        <v>80148</v>
      </c>
      <c r="C179" s="25" t="s">
        <v>48</v>
      </c>
      <c r="D179" s="175">
        <f>SUM(D180)</f>
        <v>124271</v>
      </c>
      <c r="E179" s="175">
        <f>SUM(E180)</f>
        <v>35274.19</v>
      </c>
      <c r="F179" s="14">
        <f>E179/D179*100</f>
        <v>28.38489269419253</v>
      </c>
    </row>
    <row r="180" spans="1:6" ht="15" customHeight="1">
      <c r="A180" s="35"/>
      <c r="B180" s="18"/>
      <c r="C180" s="27" t="s">
        <v>13</v>
      </c>
      <c r="D180" s="20">
        <f>SUM(D181:D182)</f>
        <v>124271</v>
      </c>
      <c r="E180" s="20">
        <f>SUM(E181:E182)</f>
        <v>35274.19</v>
      </c>
      <c r="F180" s="24">
        <f>E180/D180*100</f>
        <v>28.38489269419253</v>
      </c>
    </row>
    <row r="181" spans="1:6" ht="15" customHeight="1">
      <c r="A181" s="35"/>
      <c r="B181" s="18"/>
      <c r="C181" s="28" t="s">
        <v>21</v>
      </c>
      <c r="D181" s="29">
        <v>250</v>
      </c>
      <c r="E181" s="29">
        <v>0</v>
      </c>
      <c r="F181" s="42"/>
    </row>
    <row r="182" spans="1:6" ht="15" customHeight="1">
      <c r="A182" s="35"/>
      <c r="B182" s="18"/>
      <c r="C182" s="28" t="s">
        <v>14</v>
      </c>
      <c r="D182" s="29">
        <f>SUM(D183:D184)</f>
        <v>124021</v>
      </c>
      <c r="E182" s="29">
        <f>SUM(E183:E184)</f>
        <v>35274.19</v>
      </c>
      <c r="F182" s="42"/>
    </row>
    <row r="183" spans="1:6" ht="15" customHeight="1">
      <c r="A183" s="35"/>
      <c r="B183" s="18"/>
      <c r="C183" s="32" t="s">
        <v>18</v>
      </c>
      <c r="D183" s="23">
        <v>60970</v>
      </c>
      <c r="E183" s="23">
        <v>25262.53</v>
      </c>
      <c r="F183" s="31"/>
    </row>
    <row r="184" spans="1:6" ht="15" customHeight="1">
      <c r="A184" s="35"/>
      <c r="B184" s="18"/>
      <c r="C184" s="103" t="s">
        <v>15</v>
      </c>
      <c r="D184" s="104">
        <v>63051</v>
      </c>
      <c r="E184" s="104">
        <v>10011.66</v>
      </c>
      <c r="F184" s="31"/>
    </row>
    <row r="185" spans="1:6" ht="24" customHeight="1">
      <c r="A185" s="35"/>
      <c r="B185" s="137">
        <v>80150</v>
      </c>
      <c r="C185" s="148" t="s">
        <v>89</v>
      </c>
      <c r="D185" s="183">
        <f>SUM(D186)</f>
        <v>44316</v>
      </c>
      <c r="E185" s="183">
        <f>SUM(E186)</f>
        <v>21215.68</v>
      </c>
      <c r="F185" s="95">
        <f>E185/D185*100</f>
        <v>47.873634804585251</v>
      </c>
    </row>
    <row r="186" spans="1:6" ht="13.5" customHeight="1">
      <c r="A186" s="35"/>
      <c r="B186" s="18"/>
      <c r="C186" s="56" t="s">
        <v>13</v>
      </c>
      <c r="D186" s="57">
        <f>SUM(D187)</f>
        <v>44316</v>
      </c>
      <c r="E186" s="57">
        <f>SUM(E187)</f>
        <v>21215.68</v>
      </c>
      <c r="F186" s="24">
        <f>E186/D186*100</f>
        <v>47.873634804585251</v>
      </c>
    </row>
    <row r="187" spans="1:6" ht="15" customHeight="1">
      <c r="A187" s="35"/>
      <c r="B187" s="18"/>
      <c r="C187" s="28" t="s">
        <v>14</v>
      </c>
      <c r="D187" s="23">
        <f>SUM(D188:D188)</f>
        <v>44316</v>
      </c>
      <c r="E187" s="23">
        <f>SUM(E188:E188)</f>
        <v>21215.68</v>
      </c>
      <c r="F187" s="31"/>
    </row>
    <row r="188" spans="1:6" ht="15" customHeight="1">
      <c r="A188" s="35"/>
      <c r="B188" s="18"/>
      <c r="C188" s="32" t="s">
        <v>18</v>
      </c>
      <c r="D188" s="23">
        <v>44316</v>
      </c>
      <c r="E188" s="23">
        <v>21215.68</v>
      </c>
      <c r="F188" s="31"/>
    </row>
    <row r="189" spans="1:6" ht="36" customHeight="1">
      <c r="A189" s="35"/>
      <c r="B189" s="137">
        <v>80153</v>
      </c>
      <c r="C189" s="149" t="s">
        <v>107</v>
      </c>
      <c r="D189" s="183">
        <f>SUM(D190)</f>
        <v>30883</v>
      </c>
      <c r="E189" s="183">
        <f>SUM(E190)</f>
        <v>0</v>
      </c>
      <c r="F189" s="95">
        <f>E189/D189*100</f>
        <v>0</v>
      </c>
    </row>
    <row r="190" spans="1:6" ht="13.5" customHeight="1">
      <c r="A190" s="35"/>
      <c r="B190" s="18"/>
      <c r="C190" s="27" t="s">
        <v>13</v>
      </c>
      <c r="D190" s="20">
        <f>SUM(D191)</f>
        <v>30883</v>
      </c>
      <c r="E190" s="20">
        <f>SUM(E191)</f>
        <v>0</v>
      </c>
      <c r="F190" s="24">
        <f>E190/D190*100</f>
        <v>0</v>
      </c>
    </row>
    <row r="191" spans="1:6" ht="15" customHeight="1">
      <c r="A191" s="35"/>
      <c r="B191" s="18"/>
      <c r="C191" s="53" t="s">
        <v>14</v>
      </c>
      <c r="D191" s="23">
        <f>SUM(D192:D192)</f>
        <v>30883</v>
      </c>
      <c r="E191" s="23">
        <f>SUM(E192:E192)</f>
        <v>0</v>
      </c>
      <c r="F191" s="31"/>
    </row>
    <row r="192" spans="1:6" ht="15" customHeight="1">
      <c r="A192" s="35"/>
      <c r="B192" s="18"/>
      <c r="C192" s="103" t="s">
        <v>15</v>
      </c>
      <c r="D192" s="23">
        <v>30883</v>
      </c>
      <c r="E192" s="23">
        <v>0</v>
      </c>
      <c r="F192" s="31"/>
    </row>
    <row r="193" spans="1:6" ht="15" customHeight="1">
      <c r="A193" s="33"/>
      <c r="B193" s="16">
        <v>80195</v>
      </c>
      <c r="C193" s="25" t="s">
        <v>19</v>
      </c>
      <c r="D193" s="175">
        <f>SUM(D194)</f>
        <v>189750</v>
      </c>
      <c r="E193" s="175">
        <f>SUM(E194)</f>
        <v>129872.97</v>
      </c>
      <c r="F193" s="14">
        <f>E193/D193*100</f>
        <v>68.44425296442688</v>
      </c>
    </row>
    <row r="194" spans="1:6" ht="15" customHeight="1">
      <c r="A194" s="35"/>
      <c r="B194" s="18"/>
      <c r="C194" s="27" t="s">
        <v>13</v>
      </c>
      <c r="D194" s="20">
        <f>SUM(D195+D197)</f>
        <v>189750</v>
      </c>
      <c r="E194" s="20">
        <f>SUM(E195+E197)</f>
        <v>129872.97</v>
      </c>
      <c r="F194" s="24">
        <f>E194/D194*100</f>
        <v>68.44425296442688</v>
      </c>
    </row>
    <row r="195" spans="1:6" ht="15" customHeight="1">
      <c r="A195" s="35"/>
      <c r="B195" s="18"/>
      <c r="C195" s="28" t="s">
        <v>14</v>
      </c>
      <c r="D195" s="23">
        <f>SUM(D196)</f>
        <v>99750</v>
      </c>
      <c r="E195" s="23">
        <f>SUM(E196)</f>
        <v>39915.97</v>
      </c>
      <c r="F195" s="31"/>
    </row>
    <row r="196" spans="1:6" ht="15" customHeight="1">
      <c r="A196" s="35"/>
      <c r="B196" s="18"/>
      <c r="C196" s="43" t="s">
        <v>15</v>
      </c>
      <c r="D196" s="44">
        <v>99750</v>
      </c>
      <c r="E196" s="44">
        <v>39915.97</v>
      </c>
      <c r="F196" s="31"/>
    </row>
    <row r="197" spans="1:6" ht="15" customHeight="1">
      <c r="A197" s="35"/>
      <c r="B197" s="18"/>
      <c r="C197" s="209" t="s">
        <v>94</v>
      </c>
      <c r="D197" s="44">
        <v>90000</v>
      </c>
      <c r="E197" s="44">
        <v>89957</v>
      </c>
      <c r="F197" s="31"/>
    </row>
    <row r="198" spans="1:6" ht="12" customHeight="1">
      <c r="A198" s="45"/>
      <c r="B198" s="45"/>
      <c r="C198" s="210"/>
      <c r="D198" s="47"/>
      <c r="E198" s="47"/>
      <c r="F198" s="144" t="s">
        <v>83</v>
      </c>
    </row>
    <row r="199" spans="1:6" ht="10.5" customHeight="1">
      <c r="A199" s="48"/>
      <c r="B199" s="48"/>
      <c r="C199" s="49"/>
      <c r="D199" s="50"/>
      <c r="E199" s="50"/>
      <c r="F199" s="49"/>
    </row>
    <row r="200" spans="1:6" ht="15" customHeight="1">
      <c r="A200" s="96">
        <v>851</v>
      </c>
      <c r="B200" s="97"/>
      <c r="C200" s="98" t="s">
        <v>49</v>
      </c>
      <c r="D200" s="99">
        <f>SUM(D201+D206)</f>
        <v>50000</v>
      </c>
      <c r="E200" s="99">
        <f>SUM(E201+E206)</f>
        <v>11739.15</v>
      </c>
      <c r="F200" s="95">
        <f>E200/D200*100</f>
        <v>23.478300000000001</v>
      </c>
    </row>
    <row r="201" spans="1:6" ht="15" customHeight="1">
      <c r="A201" s="33"/>
      <c r="B201" s="16">
        <v>85153</v>
      </c>
      <c r="C201" s="25" t="s">
        <v>63</v>
      </c>
      <c r="D201" s="184">
        <f>SUM(D202)</f>
        <v>10000</v>
      </c>
      <c r="E201" s="184">
        <f>SUM(E202)</f>
        <v>995.88</v>
      </c>
      <c r="F201" s="71">
        <f>E201/D201*100</f>
        <v>9.9588000000000001</v>
      </c>
    </row>
    <row r="202" spans="1:6" ht="12.75" customHeight="1">
      <c r="A202" s="38"/>
      <c r="B202" s="52"/>
      <c r="C202" s="27" t="s">
        <v>13</v>
      </c>
      <c r="D202" s="20">
        <f>SUM(D203:D203)</f>
        <v>10000</v>
      </c>
      <c r="E202" s="20">
        <f>SUM(E203:E203)</f>
        <v>995.88</v>
      </c>
      <c r="F202" s="24">
        <f>E202/D202*100</f>
        <v>9.9588000000000001</v>
      </c>
    </row>
    <row r="203" spans="1:6" ht="15" customHeight="1">
      <c r="A203" s="38"/>
      <c r="B203" s="52"/>
      <c r="C203" s="28" t="s">
        <v>14</v>
      </c>
      <c r="D203" s="29">
        <f>SUM(D204:D205)</f>
        <v>10000</v>
      </c>
      <c r="E203" s="29">
        <f>SUM(E204:E205)</f>
        <v>995.88</v>
      </c>
      <c r="F203" s="42"/>
    </row>
    <row r="204" spans="1:6" ht="15" customHeight="1">
      <c r="A204" s="38"/>
      <c r="B204" s="52"/>
      <c r="C204" s="32" t="s">
        <v>18</v>
      </c>
      <c r="D204" s="23">
        <v>5300</v>
      </c>
      <c r="E204" s="23">
        <v>745.88</v>
      </c>
      <c r="F204" s="31"/>
    </row>
    <row r="205" spans="1:6" ht="12.75" customHeight="1">
      <c r="A205" s="38"/>
      <c r="B205" s="52"/>
      <c r="C205" s="43" t="s">
        <v>15</v>
      </c>
      <c r="D205" s="44">
        <v>4700</v>
      </c>
      <c r="E205" s="44">
        <v>250</v>
      </c>
      <c r="F205" s="31"/>
    </row>
    <row r="206" spans="1:6" ht="15" customHeight="1">
      <c r="A206" s="33"/>
      <c r="B206" s="16">
        <v>85154</v>
      </c>
      <c r="C206" s="25" t="s">
        <v>50</v>
      </c>
      <c r="D206" s="184">
        <f>SUM(D207)</f>
        <v>40000</v>
      </c>
      <c r="E206" s="184">
        <f>SUM(E207)</f>
        <v>10743.27</v>
      </c>
      <c r="F206" s="14">
        <f>E206/D206*100</f>
        <v>26.858174999999999</v>
      </c>
    </row>
    <row r="207" spans="1:6" ht="15" customHeight="1">
      <c r="A207" s="38"/>
      <c r="B207" s="52"/>
      <c r="C207" s="27" t="s">
        <v>13</v>
      </c>
      <c r="D207" s="20">
        <f>SUM(D208:D208)</f>
        <v>40000</v>
      </c>
      <c r="E207" s="20">
        <f>SUM(E208:E208)</f>
        <v>10743.27</v>
      </c>
      <c r="F207" s="24">
        <f>E207/D207*100</f>
        <v>26.858174999999999</v>
      </c>
    </row>
    <row r="208" spans="1:6" ht="15" customHeight="1">
      <c r="A208" s="38"/>
      <c r="B208" s="52"/>
      <c r="C208" s="28" t="s">
        <v>14</v>
      </c>
      <c r="D208" s="29">
        <f>SUM(D209:D210)</f>
        <v>40000</v>
      </c>
      <c r="E208" s="29">
        <f>SUM(E209:E210)</f>
        <v>10743.27</v>
      </c>
      <c r="F208" s="42"/>
    </row>
    <row r="209" spans="1:6" ht="15" customHeight="1">
      <c r="A209" s="38"/>
      <c r="B209" s="52"/>
      <c r="C209" s="32" t="s">
        <v>18</v>
      </c>
      <c r="D209" s="23">
        <v>30301</v>
      </c>
      <c r="E209" s="23">
        <v>10243.27</v>
      </c>
      <c r="F209" s="31"/>
    </row>
    <row r="210" spans="1:6" ht="15" customHeight="1">
      <c r="A210" s="38"/>
      <c r="B210" s="52"/>
      <c r="C210" s="43" t="s">
        <v>15</v>
      </c>
      <c r="D210" s="44">
        <v>9699</v>
      </c>
      <c r="E210" s="44">
        <v>500</v>
      </c>
      <c r="F210" s="31"/>
    </row>
    <row r="211" spans="1:6" ht="15" customHeight="1">
      <c r="A211" s="10">
        <v>852</v>
      </c>
      <c r="B211" s="12"/>
      <c r="C211" s="12" t="s">
        <v>51</v>
      </c>
      <c r="D211" s="13">
        <f>SUM(D212+D216+D220+D223+D226+D232+D238+D245)</f>
        <v>572122</v>
      </c>
      <c r="E211" s="13">
        <f>SUM(E212+E216+E220+E223+E226+E232+E238+E245)</f>
        <v>224463.41999999998</v>
      </c>
      <c r="F211" s="14">
        <f>E211/D211*100</f>
        <v>39.233488661509256</v>
      </c>
    </row>
    <row r="212" spans="1:6" ht="14.25" customHeight="1">
      <c r="A212" s="74"/>
      <c r="B212" s="93">
        <v>85205</v>
      </c>
      <c r="C212" s="211" t="s">
        <v>64</v>
      </c>
      <c r="D212" s="180">
        <f>SUM(D213)</f>
        <v>3600</v>
      </c>
      <c r="E212" s="180">
        <f>SUM(E213)</f>
        <v>0</v>
      </c>
      <c r="F212" s="95">
        <f>E212/D212*100</f>
        <v>0</v>
      </c>
    </row>
    <row r="213" spans="1:6" ht="15" customHeight="1">
      <c r="A213" s="33"/>
      <c r="B213" s="26"/>
      <c r="C213" s="27" t="s">
        <v>13</v>
      </c>
      <c r="D213" s="20">
        <f>SUM(D214:D214)</f>
        <v>3600</v>
      </c>
      <c r="E213" s="20">
        <f>SUM(E214:E214)</f>
        <v>0</v>
      </c>
      <c r="F213" s="24">
        <f>E213/D213*100</f>
        <v>0</v>
      </c>
    </row>
    <row r="214" spans="1:6" ht="15" customHeight="1">
      <c r="A214" s="33"/>
      <c r="B214" s="26"/>
      <c r="C214" s="28" t="s">
        <v>14</v>
      </c>
      <c r="D214" s="29">
        <f>SUM(D215:D215)</f>
        <v>3600</v>
      </c>
      <c r="E214" s="29">
        <f>SUM(E215:E215)</f>
        <v>0</v>
      </c>
      <c r="F214" s="42"/>
    </row>
    <row r="215" spans="1:6" ht="15" customHeight="1">
      <c r="A215" s="33"/>
      <c r="B215" s="26"/>
      <c r="C215" s="30" t="s">
        <v>15</v>
      </c>
      <c r="D215" s="23">
        <v>3600</v>
      </c>
      <c r="E215" s="23">
        <v>0</v>
      </c>
      <c r="F215" s="31"/>
    </row>
    <row r="216" spans="1:6" ht="76.5" customHeight="1">
      <c r="A216" s="33"/>
      <c r="B216" s="93">
        <v>85213</v>
      </c>
      <c r="C216" s="146" t="s">
        <v>97</v>
      </c>
      <c r="D216" s="180">
        <f>SUM(D217)</f>
        <v>7897</v>
      </c>
      <c r="E216" s="180">
        <f>SUM(E217)</f>
        <v>3999.83</v>
      </c>
      <c r="F216" s="95">
        <f>E216/D216*100</f>
        <v>50.649993668481699</v>
      </c>
    </row>
    <row r="217" spans="1:6" ht="15" customHeight="1">
      <c r="A217" s="38"/>
      <c r="B217" s="52"/>
      <c r="C217" s="27" t="s">
        <v>13</v>
      </c>
      <c r="D217" s="20">
        <f>SUM(D219:D219)</f>
        <v>7897</v>
      </c>
      <c r="E217" s="20">
        <f>SUM(E219:E219)</f>
        <v>3999.83</v>
      </c>
      <c r="F217" s="24">
        <f>E217/D217*100</f>
        <v>50.649993668481699</v>
      </c>
    </row>
    <row r="218" spans="1:6" ht="15" customHeight="1">
      <c r="A218" s="38"/>
      <c r="B218" s="52"/>
      <c r="C218" s="28" t="s">
        <v>14</v>
      </c>
      <c r="D218" s="20">
        <f>SUM(D219)</f>
        <v>7897</v>
      </c>
      <c r="E218" s="20">
        <f>SUM(E219)</f>
        <v>3999.83</v>
      </c>
      <c r="F218" s="41"/>
    </row>
    <row r="219" spans="1:6" ht="15" customHeight="1">
      <c r="A219" s="38"/>
      <c r="B219" s="52"/>
      <c r="C219" s="30" t="s">
        <v>15</v>
      </c>
      <c r="D219" s="29">
        <v>7897</v>
      </c>
      <c r="E219" s="29">
        <v>3999.83</v>
      </c>
      <c r="F219" s="42"/>
    </row>
    <row r="220" spans="1:6" ht="31.5" customHeight="1">
      <c r="A220" s="33"/>
      <c r="B220" s="93">
        <v>85214</v>
      </c>
      <c r="C220" s="146" t="s">
        <v>85</v>
      </c>
      <c r="D220" s="180">
        <f>SUM(D221)</f>
        <v>21222</v>
      </c>
      <c r="E220" s="180">
        <f>SUM(E221)</f>
        <v>9285</v>
      </c>
      <c r="F220" s="95">
        <f>E220/D220*100</f>
        <v>43.751767034209784</v>
      </c>
    </row>
    <row r="221" spans="1:6" ht="15" customHeight="1">
      <c r="A221" s="38"/>
      <c r="B221" s="52"/>
      <c r="C221" s="75" t="s">
        <v>13</v>
      </c>
      <c r="D221" s="76">
        <f>SUM(D222:D222)</f>
        <v>21222</v>
      </c>
      <c r="E221" s="76">
        <f>SUM(E222:E222)</f>
        <v>9285</v>
      </c>
      <c r="F221" s="24">
        <f>E221/D221*100</f>
        <v>43.751767034209784</v>
      </c>
    </row>
    <row r="222" spans="1:6" ht="15" customHeight="1">
      <c r="A222" s="38"/>
      <c r="B222" s="52"/>
      <c r="C222" s="166" t="s">
        <v>21</v>
      </c>
      <c r="D222" s="167">
        <v>21222</v>
      </c>
      <c r="E222" s="167">
        <v>9285</v>
      </c>
      <c r="F222" s="42"/>
    </row>
    <row r="223" spans="1:6" ht="15" customHeight="1">
      <c r="A223" s="35"/>
      <c r="B223" s="16">
        <v>85216</v>
      </c>
      <c r="C223" s="25" t="s">
        <v>52</v>
      </c>
      <c r="D223" s="175">
        <f>SUM(D224)</f>
        <v>76245</v>
      </c>
      <c r="E223" s="175">
        <f>SUM(E224)</f>
        <v>43894.64</v>
      </c>
      <c r="F223" s="24">
        <f t="shared" ref="F223:F224" si="1">E223/D223*100</f>
        <v>57.570516099416359</v>
      </c>
    </row>
    <row r="224" spans="1:6" ht="15" customHeight="1">
      <c r="A224" s="35"/>
      <c r="B224" s="52"/>
      <c r="C224" s="27" t="s">
        <v>13</v>
      </c>
      <c r="D224" s="20">
        <f>SUM(D225:D225)</f>
        <v>76245</v>
      </c>
      <c r="E224" s="20">
        <f>SUM(E225:E225)</f>
        <v>43894.64</v>
      </c>
      <c r="F224" s="24">
        <f t="shared" si="1"/>
        <v>57.570516099416359</v>
      </c>
    </row>
    <row r="225" spans="1:8" ht="15" customHeight="1">
      <c r="A225" s="35"/>
      <c r="B225" s="52"/>
      <c r="C225" s="53" t="s">
        <v>21</v>
      </c>
      <c r="D225" s="58">
        <v>76245</v>
      </c>
      <c r="E225" s="58">
        <v>43894.64</v>
      </c>
      <c r="F225" s="42"/>
    </row>
    <row r="226" spans="1:8" ht="15" customHeight="1">
      <c r="A226" s="74"/>
      <c r="B226" s="16">
        <v>85219</v>
      </c>
      <c r="C226" s="34" t="s">
        <v>53</v>
      </c>
      <c r="D226" s="175">
        <f>SUM(D227)</f>
        <v>277330</v>
      </c>
      <c r="E226" s="175">
        <f>SUM(E227)</f>
        <v>91564.22</v>
      </c>
      <c r="F226" s="14">
        <f>E226/D226*100</f>
        <v>33.016341542566622</v>
      </c>
    </row>
    <row r="227" spans="1:8" ht="15" customHeight="1">
      <c r="A227" s="33"/>
      <c r="B227" s="26"/>
      <c r="C227" s="27" t="s">
        <v>13</v>
      </c>
      <c r="D227" s="20">
        <f>SUM(D228:D229)</f>
        <v>277330</v>
      </c>
      <c r="E227" s="20">
        <f>SUM(E228:E229)</f>
        <v>91564.22</v>
      </c>
      <c r="F227" s="24">
        <f>E227/D227*100</f>
        <v>33.016341542566622</v>
      </c>
    </row>
    <row r="228" spans="1:8" ht="15" customHeight="1">
      <c r="A228" s="33"/>
      <c r="B228" s="26"/>
      <c r="C228" s="28" t="s">
        <v>21</v>
      </c>
      <c r="D228" s="29">
        <v>5000</v>
      </c>
      <c r="E228" s="29">
        <v>0</v>
      </c>
      <c r="F228" s="42"/>
    </row>
    <row r="229" spans="1:8" ht="15" customHeight="1">
      <c r="A229" s="33"/>
      <c r="B229" s="26"/>
      <c r="C229" s="28" t="s">
        <v>14</v>
      </c>
      <c r="D229" s="29">
        <f>SUM(D230:D231)</f>
        <v>272330</v>
      </c>
      <c r="E229" s="29">
        <f>SUM(E230:E231)</f>
        <v>91564.22</v>
      </c>
      <c r="F229" s="42"/>
    </row>
    <row r="230" spans="1:8" ht="15" customHeight="1">
      <c r="A230" s="33"/>
      <c r="B230" s="26"/>
      <c r="C230" s="32" t="s">
        <v>18</v>
      </c>
      <c r="D230" s="23">
        <v>217030</v>
      </c>
      <c r="E230" s="23">
        <v>75646.070000000007</v>
      </c>
      <c r="F230" s="31"/>
      <c r="G230" s="1"/>
    </row>
    <row r="231" spans="1:8" ht="15" customHeight="1">
      <c r="A231" s="33"/>
      <c r="B231" s="26"/>
      <c r="C231" s="43" t="s">
        <v>15</v>
      </c>
      <c r="D231" s="44">
        <v>55300</v>
      </c>
      <c r="E231" s="44">
        <v>15918.15</v>
      </c>
      <c r="F231" s="31"/>
    </row>
    <row r="232" spans="1:8" ht="15" customHeight="1">
      <c r="A232" s="74"/>
      <c r="B232" s="93">
        <v>85228</v>
      </c>
      <c r="C232" s="94" t="s">
        <v>54</v>
      </c>
      <c r="D232" s="180">
        <f>SUM(D233)</f>
        <v>56000</v>
      </c>
      <c r="E232" s="180">
        <f>SUM(E233)</f>
        <v>23342.25</v>
      </c>
      <c r="F232" s="95">
        <f>E232/D232*100</f>
        <v>41.682589285714286</v>
      </c>
    </row>
    <row r="233" spans="1:8" ht="15" customHeight="1">
      <c r="A233" s="33"/>
      <c r="B233" s="26"/>
      <c r="C233" s="27" t="s">
        <v>13</v>
      </c>
      <c r="D233" s="20">
        <f>SUM(D234:D235)</f>
        <v>56000</v>
      </c>
      <c r="E233" s="20">
        <f>SUM(E234:E235)</f>
        <v>23342.25</v>
      </c>
      <c r="F233" s="24">
        <f>E233/D233*100</f>
        <v>41.682589285714286</v>
      </c>
    </row>
    <row r="234" spans="1:8" ht="12" customHeight="1">
      <c r="A234" s="33"/>
      <c r="B234" s="26"/>
      <c r="C234" s="28" t="s">
        <v>21</v>
      </c>
      <c r="D234" s="29">
        <v>1700</v>
      </c>
      <c r="E234" s="29">
        <v>0</v>
      </c>
      <c r="F234" s="42"/>
    </row>
    <row r="235" spans="1:8" ht="15" customHeight="1">
      <c r="A235" s="33"/>
      <c r="B235" s="26"/>
      <c r="C235" s="28" t="s">
        <v>14</v>
      </c>
      <c r="D235" s="29">
        <f>SUM(D236:D237)</f>
        <v>54300</v>
      </c>
      <c r="E235" s="29">
        <f>SUM(E236:E237)</f>
        <v>23342.25</v>
      </c>
      <c r="F235" s="42"/>
    </row>
    <row r="236" spans="1:8" ht="15" customHeight="1">
      <c r="A236" s="33"/>
      <c r="B236" s="26"/>
      <c r="C236" s="32" t="s">
        <v>18</v>
      </c>
      <c r="D236" s="23">
        <v>52500</v>
      </c>
      <c r="E236" s="23">
        <v>22179.55</v>
      </c>
      <c r="F236" s="31"/>
    </row>
    <row r="237" spans="1:8" ht="15" customHeight="1">
      <c r="A237" s="33"/>
      <c r="B237" s="26"/>
      <c r="C237" s="43" t="s">
        <v>15</v>
      </c>
      <c r="D237" s="44">
        <v>1800</v>
      </c>
      <c r="E237" s="44">
        <v>1162.7</v>
      </c>
      <c r="F237" s="31"/>
    </row>
    <row r="238" spans="1:8" ht="15" customHeight="1">
      <c r="A238" s="38"/>
      <c r="B238" s="16">
        <v>85230</v>
      </c>
      <c r="C238" s="34" t="s">
        <v>74</v>
      </c>
      <c r="D238" s="175">
        <f>SUM(D239)</f>
        <v>39828</v>
      </c>
      <c r="E238" s="175">
        <f>SUM(E239)</f>
        <v>13195.05</v>
      </c>
      <c r="F238" s="14">
        <f>E238/D238*100</f>
        <v>33.130084362759867</v>
      </c>
      <c r="H238" s="4"/>
    </row>
    <row r="239" spans="1:8" ht="15" customHeight="1">
      <c r="A239" s="35"/>
      <c r="B239" s="18"/>
      <c r="C239" s="27" t="s">
        <v>13</v>
      </c>
      <c r="D239" s="20">
        <f>SUM(D240:D241)</f>
        <v>39828</v>
      </c>
      <c r="E239" s="20">
        <f>SUM(E240:E241)</f>
        <v>13195.05</v>
      </c>
      <c r="F239" s="24">
        <f>E239/D239*100</f>
        <v>33.130084362759867</v>
      </c>
    </row>
    <row r="240" spans="1:8" ht="15" customHeight="1">
      <c r="A240" s="35"/>
      <c r="B240" s="18"/>
      <c r="C240" s="28" t="s">
        <v>21</v>
      </c>
      <c r="D240" s="29">
        <v>36828</v>
      </c>
      <c r="E240" s="29">
        <v>12455.05</v>
      </c>
      <c r="F240" s="42"/>
    </row>
    <row r="241" spans="1:6" ht="15" customHeight="1">
      <c r="A241" s="35"/>
      <c r="B241" s="18"/>
      <c r="C241" s="28" t="s">
        <v>14</v>
      </c>
      <c r="D241" s="29">
        <f>SUM(D242:D242)</f>
        <v>3000</v>
      </c>
      <c r="E241" s="29">
        <f>SUM(E242:E242)</f>
        <v>740</v>
      </c>
      <c r="F241" s="42"/>
    </row>
    <row r="242" spans="1:6" ht="15" customHeight="1">
      <c r="A242" s="35"/>
      <c r="B242" s="18"/>
      <c r="C242" s="43" t="s">
        <v>15</v>
      </c>
      <c r="D242" s="44">
        <v>3000</v>
      </c>
      <c r="E242" s="44">
        <v>740</v>
      </c>
      <c r="F242" s="41"/>
    </row>
    <row r="243" spans="1:6" ht="15" customHeight="1">
      <c r="A243" s="45"/>
      <c r="B243" s="45"/>
      <c r="C243" s="46"/>
      <c r="D243" s="47"/>
      <c r="E243" s="47"/>
      <c r="F243" s="144" t="s">
        <v>84</v>
      </c>
    </row>
    <row r="244" spans="1:6" ht="15" customHeight="1">
      <c r="A244" s="48"/>
      <c r="B244" s="48"/>
      <c r="C244" s="49"/>
      <c r="D244" s="50"/>
      <c r="E244" s="50"/>
      <c r="F244" s="205"/>
    </row>
    <row r="245" spans="1:6" ht="17.25" customHeight="1">
      <c r="A245" s="38"/>
      <c r="B245" s="16">
        <v>85295</v>
      </c>
      <c r="C245" s="34" t="s">
        <v>19</v>
      </c>
      <c r="D245" s="175">
        <f>SUM(D246)</f>
        <v>90000</v>
      </c>
      <c r="E245" s="175">
        <f>SUM(E246)</f>
        <v>39182.43</v>
      </c>
      <c r="F245" s="14">
        <f>E245/D245*100</f>
        <v>43.536033333333336</v>
      </c>
    </row>
    <row r="246" spans="1:6" ht="15" customHeight="1">
      <c r="A246" s="35"/>
      <c r="B246" s="18"/>
      <c r="C246" s="27" t="s">
        <v>13</v>
      </c>
      <c r="D246" s="20">
        <f>SUM(D247:D247)</f>
        <v>90000</v>
      </c>
      <c r="E246" s="20">
        <f>SUM(E247:E247)</f>
        <v>39182.43</v>
      </c>
      <c r="F246" s="24">
        <f>E246/D246*100</f>
        <v>43.536033333333336</v>
      </c>
    </row>
    <row r="247" spans="1:6" ht="15" customHeight="1">
      <c r="A247" s="35"/>
      <c r="B247" s="18"/>
      <c r="C247" s="28" t="s">
        <v>14</v>
      </c>
      <c r="D247" s="29">
        <f>SUM(D248:D248)</f>
        <v>90000</v>
      </c>
      <c r="E247" s="29">
        <f>SUM(E248:E248)</f>
        <v>39182.43</v>
      </c>
      <c r="F247" s="42"/>
    </row>
    <row r="248" spans="1:6" ht="15.75" customHeight="1">
      <c r="A248" s="35"/>
      <c r="B248" s="18"/>
      <c r="C248" s="43" t="s">
        <v>15</v>
      </c>
      <c r="D248" s="44">
        <v>90000</v>
      </c>
      <c r="E248" s="44">
        <v>39182.43</v>
      </c>
      <c r="F248" s="41"/>
    </row>
    <row r="249" spans="1:6" ht="15" customHeight="1">
      <c r="A249" s="10">
        <v>854</v>
      </c>
      <c r="B249" s="12"/>
      <c r="C249" s="12" t="s">
        <v>55</v>
      </c>
      <c r="D249" s="13">
        <f>SUM(D250+D253+D256)</f>
        <v>34054</v>
      </c>
      <c r="E249" s="13">
        <f>SUM(E250+E253+E256)</f>
        <v>22826.29</v>
      </c>
      <c r="F249" s="14">
        <f>E249/D249*100</f>
        <v>67.029688142362133</v>
      </c>
    </row>
    <row r="250" spans="1:6" ht="29.25" customHeight="1">
      <c r="A250" s="74"/>
      <c r="B250" s="93">
        <v>85406</v>
      </c>
      <c r="C250" s="94" t="s">
        <v>69</v>
      </c>
      <c r="D250" s="180">
        <f>SUM(D251)</f>
        <v>2520</v>
      </c>
      <c r="E250" s="180">
        <f>SUM(E251)</f>
        <v>1260</v>
      </c>
      <c r="F250" s="95">
        <f>E250/D250*100</f>
        <v>50</v>
      </c>
    </row>
    <row r="251" spans="1:6" ht="15" customHeight="1">
      <c r="A251" s="38"/>
      <c r="B251" s="70"/>
      <c r="C251" s="27" t="s">
        <v>13</v>
      </c>
      <c r="D251" s="122">
        <f>SUM(D252:D252)</f>
        <v>2520</v>
      </c>
      <c r="E251" s="121">
        <f>SUM(E252:E252)</f>
        <v>1260</v>
      </c>
      <c r="F251" s="24">
        <f>E251/D251*100</f>
        <v>50</v>
      </c>
    </row>
    <row r="252" spans="1:6" ht="15" customHeight="1">
      <c r="A252" s="38"/>
      <c r="B252" s="70"/>
      <c r="C252" s="117" t="s">
        <v>35</v>
      </c>
      <c r="D252" s="123">
        <v>2520</v>
      </c>
      <c r="E252" s="126">
        <v>1260</v>
      </c>
      <c r="F252" s="31"/>
    </row>
    <row r="253" spans="1:6" ht="15" customHeight="1">
      <c r="A253" s="38"/>
      <c r="B253" s="16">
        <v>85415</v>
      </c>
      <c r="C253" s="118" t="s">
        <v>56</v>
      </c>
      <c r="D253" s="176">
        <f>SUM(D254)</f>
        <v>26534</v>
      </c>
      <c r="E253" s="185">
        <f>SUM(E254)</f>
        <v>21566.29</v>
      </c>
      <c r="F253" s="14">
        <f>E253/D253*100</f>
        <v>81.277945277756842</v>
      </c>
    </row>
    <row r="254" spans="1:6" ht="15" customHeight="1">
      <c r="A254" s="35"/>
      <c r="B254" s="70"/>
      <c r="C254" s="119" t="s">
        <v>13</v>
      </c>
      <c r="D254" s="124">
        <f>SUM(D255:D255)</f>
        <v>26534</v>
      </c>
      <c r="E254" s="127">
        <f>SUM(E255:E255)</f>
        <v>21566.29</v>
      </c>
      <c r="F254" s="24">
        <f>E254/D254*100</f>
        <v>81.277945277756842</v>
      </c>
    </row>
    <row r="255" spans="1:6" ht="15" customHeight="1">
      <c r="A255" s="35"/>
      <c r="B255" s="70"/>
      <c r="C255" s="120" t="s">
        <v>21</v>
      </c>
      <c r="D255" s="125">
        <v>26534</v>
      </c>
      <c r="E255" s="109">
        <v>21566.29</v>
      </c>
      <c r="F255" s="41"/>
    </row>
    <row r="256" spans="1:6" ht="15" customHeight="1">
      <c r="A256" s="38"/>
      <c r="B256" s="16">
        <v>85416</v>
      </c>
      <c r="C256" s="147" t="s">
        <v>75</v>
      </c>
      <c r="D256" s="176">
        <f>SUM(D257)</f>
        <v>5000</v>
      </c>
      <c r="E256" s="185">
        <f>SUM(E257)</f>
        <v>0</v>
      </c>
      <c r="F256" s="14">
        <f>E256/D256*100</f>
        <v>0</v>
      </c>
    </row>
    <row r="257" spans="1:7" ht="15" customHeight="1">
      <c r="A257" s="35"/>
      <c r="B257" s="70"/>
      <c r="C257" s="119" t="s">
        <v>13</v>
      </c>
      <c r="D257" s="124">
        <f>SUM(D258:D258)</f>
        <v>5000</v>
      </c>
      <c r="E257" s="127">
        <f>SUM(E258:E258)</f>
        <v>0</v>
      </c>
      <c r="F257" s="24">
        <f>E257/D257*100</f>
        <v>0</v>
      </c>
    </row>
    <row r="258" spans="1:7" ht="15" customHeight="1">
      <c r="A258" s="35"/>
      <c r="B258" s="70"/>
      <c r="C258" s="120" t="s">
        <v>21</v>
      </c>
      <c r="D258" s="125">
        <v>5000</v>
      </c>
      <c r="E258" s="109">
        <v>0</v>
      </c>
      <c r="F258" s="41"/>
    </row>
    <row r="259" spans="1:7" ht="15" customHeight="1">
      <c r="A259" s="10">
        <v>855</v>
      </c>
      <c r="B259" s="12"/>
      <c r="C259" s="12" t="s">
        <v>76</v>
      </c>
      <c r="D259" s="13">
        <f>SUM(D260+D266+D272+D276+D282+D291)</f>
        <v>4672324</v>
      </c>
      <c r="E259" s="13">
        <f>SUM(E260+E266+E272+E276+E282+E291)</f>
        <v>2321426.0500000003</v>
      </c>
      <c r="F259" s="14">
        <f>E259/D259*100</f>
        <v>49.684611983244324</v>
      </c>
    </row>
    <row r="260" spans="1:7" ht="15" customHeight="1">
      <c r="A260" s="38"/>
      <c r="B260" s="16">
        <v>85501</v>
      </c>
      <c r="C260" s="25" t="s">
        <v>72</v>
      </c>
      <c r="D260" s="175">
        <f>SUM(D261:D261)</f>
        <v>3088340</v>
      </c>
      <c r="E260" s="175">
        <f>SUM(E261:E261)</f>
        <v>1568663.5</v>
      </c>
      <c r="F260" s="14">
        <f>E260/D260*100</f>
        <v>50.793095967412917</v>
      </c>
    </row>
    <row r="261" spans="1:7" ht="15" customHeight="1">
      <c r="A261" s="38"/>
      <c r="B261" s="52"/>
      <c r="C261" s="27" t="s">
        <v>13</v>
      </c>
      <c r="D261" s="20">
        <f>SUM(D262:D263)</f>
        <v>3088340</v>
      </c>
      <c r="E261" s="20">
        <f>SUM(E262:E263)</f>
        <v>1568663.5</v>
      </c>
      <c r="F261" s="24">
        <f>E261/D261*100</f>
        <v>50.793095967412917</v>
      </c>
    </row>
    <row r="262" spans="1:7" ht="15" customHeight="1">
      <c r="A262" s="38"/>
      <c r="B262" s="52"/>
      <c r="C262" s="28" t="s">
        <v>21</v>
      </c>
      <c r="D262" s="29">
        <v>3060344</v>
      </c>
      <c r="E262" s="29">
        <v>1557483.1</v>
      </c>
      <c r="F262" s="42"/>
    </row>
    <row r="263" spans="1:7" ht="15" customHeight="1">
      <c r="A263" s="38"/>
      <c r="B263" s="52"/>
      <c r="C263" s="28" t="s">
        <v>14</v>
      </c>
      <c r="D263" s="29">
        <f>SUM(D264:D265)</f>
        <v>27996</v>
      </c>
      <c r="E263" s="29">
        <f>SUM(E264:E265)</f>
        <v>11180.4</v>
      </c>
      <c r="F263" s="42"/>
    </row>
    <row r="264" spans="1:7" ht="15" customHeight="1">
      <c r="A264" s="38"/>
      <c r="B264" s="52"/>
      <c r="C264" s="32" t="s">
        <v>18</v>
      </c>
      <c r="D264" s="23">
        <v>25315</v>
      </c>
      <c r="E264" s="23">
        <v>9699.48</v>
      </c>
      <c r="F264" s="31"/>
    </row>
    <row r="265" spans="1:7" ht="15" customHeight="1">
      <c r="A265" s="38"/>
      <c r="B265" s="52"/>
      <c r="C265" s="43" t="s">
        <v>15</v>
      </c>
      <c r="D265" s="44">
        <v>2681</v>
      </c>
      <c r="E265" s="44">
        <v>1480.92</v>
      </c>
      <c r="F265" s="31"/>
    </row>
    <row r="266" spans="1:7" ht="48" customHeight="1">
      <c r="A266" s="38"/>
      <c r="B266" s="93">
        <v>85502</v>
      </c>
      <c r="C266" s="150" t="s">
        <v>90</v>
      </c>
      <c r="D266" s="186">
        <f>SUM(D267:D267)</f>
        <v>1378342</v>
      </c>
      <c r="E266" s="186">
        <f>SUM(E267:E267)</f>
        <v>715469.37</v>
      </c>
      <c r="F266" s="151">
        <f>E266/D266*100</f>
        <v>51.907971316262582</v>
      </c>
      <c r="G266" s="152"/>
    </row>
    <row r="267" spans="1:7" ht="15" customHeight="1">
      <c r="A267" s="38"/>
      <c r="B267" s="52"/>
      <c r="C267" s="56" t="s">
        <v>13</v>
      </c>
      <c r="D267" s="57">
        <f>SUM(D268:D269)</f>
        <v>1378342</v>
      </c>
      <c r="E267" s="57">
        <f>SUM(E268:E269)</f>
        <v>715469.37</v>
      </c>
      <c r="F267" s="24">
        <f>E267/D267*100</f>
        <v>51.907971316262582</v>
      </c>
    </row>
    <row r="268" spans="1:7" ht="15" customHeight="1">
      <c r="A268" s="38"/>
      <c r="B268" s="52"/>
      <c r="C268" s="28" t="s">
        <v>21</v>
      </c>
      <c r="D268" s="29">
        <v>1217936</v>
      </c>
      <c r="E268" s="29">
        <v>645627.85</v>
      </c>
      <c r="F268" s="42"/>
    </row>
    <row r="269" spans="1:7" ht="15" customHeight="1">
      <c r="A269" s="38"/>
      <c r="B269" s="52"/>
      <c r="C269" s="28" t="s">
        <v>14</v>
      </c>
      <c r="D269" s="29">
        <f>SUM(D270:D271)</f>
        <v>160406</v>
      </c>
      <c r="E269" s="29">
        <f>SUM(E270:E271)</f>
        <v>69841.52</v>
      </c>
      <c r="F269" s="42"/>
    </row>
    <row r="270" spans="1:7" ht="15" customHeight="1">
      <c r="A270" s="38"/>
      <c r="B270" s="52"/>
      <c r="C270" s="32" t="s">
        <v>18</v>
      </c>
      <c r="D270" s="23">
        <v>146622</v>
      </c>
      <c r="E270" s="23">
        <v>64363.21</v>
      </c>
      <c r="F270" s="31"/>
    </row>
    <row r="271" spans="1:7" ht="15" customHeight="1">
      <c r="A271" s="38"/>
      <c r="B271" s="52"/>
      <c r="C271" s="43" t="s">
        <v>15</v>
      </c>
      <c r="D271" s="44">
        <v>13784</v>
      </c>
      <c r="E271" s="44">
        <v>5478.31</v>
      </c>
      <c r="F271" s="31"/>
    </row>
    <row r="272" spans="1:7" ht="15" customHeight="1">
      <c r="A272" s="38"/>
      <c r="B272" s="16">
        <v>85503</v>
      </c>
      <c r="C272" s="34" t="s">
        <v>79</v>
      </c>
      <c r="D272" s="175">
        <f>SUM(D273)</f>
        <v>143</v>
      </c>
      <c r="E272" s="175">
        <f>SUM(E273)</f>
        <v>49.88</v>
      </c>
      <c r="F272" s="14">
        <f>E272/D272*100</f>
        <v>34.88111888111888</v>
      </c>
    </row>
    <row r="273" spans="1:6" ht="15" customHeight="1">
      <c r="A273" s="35"/>
      <c r="B273" s="18"/>
      <c r="C273" s="27" t="s">
        <v>13</v>
      </c>
      <c r="D273" s="20">
        <f>SUM(D274:D274)</f>
        <v>143</v>
      </c>
      <c r="E273" s="20">
        <f>SUM(E274:E274)</f>
        <v>49.88</v>
      </c>
      <c r="F273" s="24">
        <f>E273/D273*100</f>
        <v>34.88111888111888</v>
      </c>
    </row>
    <row r="274" spans="1:6" ht="15" customHeight="1">
      <c r="A274" s="35"/>
      <c r="B274" s="18"/>
      <c r="C274" s="28" t="s">
        <v>14</v>
      </c>
      <c r="D274" s="29">
        <f>SUM(D275:D275)</f>
        <v>143</v>
      </c>
      <c r="E274" s="29">
        <f>SUM(E275:E275)</f>
        <v>49.88</v>
      </c>
      <c r="F274" s="42"/>
    </row>
    <row r="275" spans="1:6" ht="15" customHeight="1">
      <c r="A275" s="35"/>
      <c r="B275" s="18"/>
      <c r="C275" s="30" t="s">
        <v>15</v>
      </c>
      <c r="D275" s="23">
        <v>143</v>
      </c>
      <c r="E275" s="23">
        <v>49.88</v>
      </c>
      <c r="F275" s="41"/>
    </row>
    <row r="276" spans="1:6" ht="15" customHeight="1">
      <c r="A276" s="38"/>
      <c r="B276" s="16">
        <v>85504</v>
      </c>
      <c r="C276" s="118" t="s">
        <v>78</v>
      </c>
      <c r="D276" s="176">
        <f>SUM(D277)</f>
        <v>119571</v>
      </c>
      <c r="E276" s="185">
        <f>SUM(E277)</f>
        <v>0</v>
      </c>
      <c r="F276" s="14">
        <f>E276/D276*100</f>
        <v>0</v>
      </c>
    </row>
    <row r="277" spans="1:6" ht="15" customHeight="1">
      <c r="A277" s="35"/>
      <c r="B277" s="70"/>
      <c r="C277" s="27" t="s">
        <v>13</v>
      </c>
      <c r="D277" s="20">
        <f>SUM(D278:D279)</f>
        <v>119571</v>
      </c>
      <c r="E277" s="20">
        <f>SUM(E278:E279)</f>
        <v>0</v>
      </c>
      <c r="F277" s="24">
        <f>E277/D277*100</f>
        <v>0</v>
      </c>
    </row>
    <row r="278" spans="1:6" ht="15" customHeight="1">
      <c r="A278" s="35"/>
      <c r="B278" s="70"/>
      <c r="C278" s="28" t="s">
        <v>21</v>
      </c>
      <c r="D278" s="29">
        <v>110534</v>
      </c>
      <c r="E278" s="29">
        <v>0</v>
      </c>
      <c r="F278" s="42"/>
    </row>
    <row r="279" spans="1:6" ht="15" customHeight="1">
      <c r="A279" s="35"/>
      <c r="B279" s="70"/>
      <c r="C279" s="28" t="s">
        <v>14</v>
      </c>
      <c r="D279" s="29">
        <f>SUM(D280:D281)</f>
        <v>9037</v>
      </c>
      <c r="E279" s="29">
        <f>SUM(E280:E281)</f>
        <v>0</v>
      </c>
      <c r="F279" s="42"/>
    </row>
    <row r="280" spans="1:6" ht="15" customHeight="1">
      <c r="A280" s="35"/>
      <c r="B280" s="70"/>
      <c r="C280" s="138" t="s">
        <v>18</v>
      </c>
      <c r="D280" s="44">
        <v>7833</v>
      </c>
      <c r="E280" s="44">
        <v>0</v>
      </c>
      <c r="F280" s="31"/>
    </row>
    <row r="281" spans="1:6" ht="15" customHeight="1">
      <c r="A281" s="35"/>
      <c r="B281" s="18"/>
      <c r="C281" s="70" t="s">
        <v>15</v>
      </c>
      <c r="D281" s="37">
        <v>1204</v>
      </c>
      <c r="E281" s="37">
        <v>0</v>
      </c>
      <c r="F281" s="31"/>
    </row>
    <row r="282" spans="1:6" ht="15" customHeight="1">
      <c r="A282" s="35"/>
      <c r="B282" s="16">
        <v>85508</v>
      </c>
      <c r="C282" s="25" t="s">
        <v>77</v>
      </c>
      <c r="D282" s="175">
        <f>SUM(D283:D283)</f>
        <v>66400</v>
      </c>
      <c r="E282" s="175">
        <f>SUM(E283:E283)</f>
        <v>23474.6</v>
      </c>
      <c r="F282" s="14">
        <f>E282/D282*100</f>
        <v>35.353313253012047</v>
      </c>
    </row>
    <row r="283" spans="1:6" ht="15" customHeight="1">
      <c r="A283" s="35"/>
      <c r="B283" s="52"/>
      <c r="C283" s="75" t="s">
        <v>13</v>
      </c>
      <c r="D283" s="76">
        <f>SUM(D284:D285)</f>
        <v>66400</v>
      </c>
      <c r="E283" s="76">
        <f>SUM(E284:E285)</f>
        <v>23474.6</v>
      </c>
      <c r="F283" s="24">
        <f>E283/D283*100</f>
        <v>35.353313253012047</v>
      </c>
    </row>
    <row r="284" spans="1:6" ht="15" customHeight="1">
      <c r="A284" s="35"/>
      <c r="B284" s="52"/>
      <c r="C284" s="54" t="s">
        <v>21</v>
      </c>
      <c r="D284" s="59">
        <v>4400</v>
      </c>
      <c r="E284" s="59">
        <v>2082</v>
      </c>
      <c r="F284" s="42"/>
    </row>
    <row r="285" spans="1:6" ht="15" customHeight="1">
      <c r="A285" s="35"/>
      <c r="B285" s="52"/>
      <c r="C285" s="54" t="s">
        <v>14</v>
      </c>
      <c r="D285" s="59">
        <f>SUM(D286:D286)</f>
        <v>62000</v>
      </c>
      <c r="E285" s="59">
        <f>SUM(E286:E286)</f>
        <v>21392.6</v>
      </c>
      <c r="F285" s="42"/>
    </row>
    <row r="286" spans="1:6" ht="15" customHeight="1">
      <c r="A286" s="158"/>
      <c r="B286" s="52"/>
      <c r="C286" s="70" t="s">
        <v>15</v>
      </c>
      <c r="D286" s="37">
        <v>62000</v>
      </c>
      <c r="E286" s="37">
        <v>21392.6</v>
      </c>
      <c r="F286" s="31"/>
    </row>
    <row r="287" spans="1:6" ht="15" customHeight="1">
      <c r="A287" s="208"/>
      <c r="B287" s="90"/>
      <c r="C287" s="46"/>
      <c r="D287" s="47"/>
      <c r="E287" s="47"/>
      <c r="F287" s="170" t="s">
        <v>86</v>
      </c>
    </row>
    <row r="288" spans="1:6" ht="15" customHeight="1">
      <c r="A288" s="206"/>
      <c r="B288" s="153"/>
      <c r="C288" s="154"/>
      <c r="D288" s="155"/>
      <c r="E288" s="155"/>
      <c r="F288" s="154"/>
    </row>
    <row r="289" spans="1:7" ht="15" customHeight="1">
      <c r="A289" s="206"/>
      <c r="B289" s="153"/>
      <c r="C289" s="154"/>
      <c r="D289" s="155"/>
      <c r="E289" s="155"/>
      <c r="F289" s="154"/>
    </row>
    <row r="290" spans="1:7" ht="15" customHeight="1">
      <c r="A290" s="207"/>
      <c r="B290" s="89"/>
      <c r="C290" s="49"/>
      <c r="D290" s="50"/>
      <c r="E290" s="50"/>
      <c r="F290" s="49"/>
    </row>
    <row r="291" spans="1:7" ht="77.25" customHeight="1">
      <c r="A291" s="35"/>
      <c r="B291" s="93">
        <v>85513</v>
      </c>
      <c r="C291" s="171" t="s">
        <v>98</v>
      </c>
      <c r="D291" s="180">
        <f t="shared" ref="D291:E293" si="2">SUM(D292:D292)</f>
        <v>19528</v>
      </c>
      <c r="E291" s="180">
        <f t="shared" si="2"/>
        <v>13768.7</v>
      </c>
      <c r="F291" s="95">
        <f>E291/D291*100</f>
        <v>70.507476444080297</v>
      </c>
      <c r="G291" s="163"/>
    </row>
    <row r="292" spans="1:7" ht="15" customHeight="1">
      <c r="A292" s="35"/>
      <c r="B292" s="52"/>
      <c r="C292" s="56" t="s">
        <v>13</v>
      </c>
      <c r="D292" s="57">
        <f t="shared" si="2"/>
        <v>19528</v>
      </c>
      <c r="E292" s="57">
        <f t="shared" si="2"/>
        <v>13768.7</v>
      </c>
      <c r="F292" s="24">
        <f>E292/D292*100</f>
        <v>70.507476444080297</v>
      </c>
    </row>
    <row r="293" spans="1:7" ht="15" customHeight="1">
      <c r="A293" s="35"/>
      <c r="B293" s="52"/>
      <c r="C293" s="28" t="s">
        <v>14</v>
      </c>
      <c r="D293" s="29">
        <f t="shared" si="2"/>
        <v>19528</v>
      </c>
      <c r="E293" s="29">
        <f t="shared" si="2"/>
        <v>13768.7</v>
      </c>
      <c r="F293" s="42"/>
    </row>
    <row r="294" spans="1:7" ht="15" customHeight="1">
      <c r="A294" s="158"/>
      <c r="B294" s="52"/>
      <c r="C294" s="43" t="s">
        <v>15</v>
      </c>
      <c r="D294" s="44">
        <v>19528</v>
      </c>
      <c r="E294" s="44">
        <v>13768.7</v>
      </c>
      <c r="F294" s="31"/>
    </row>
    <row r="295" spans="1:7" ht="15" customHeight="1">
      <c r="A295" s="72">
        <v>900</v>
      </c>
      <c r="B295" s="73"/>
      <c r="C295" s="73" t="s">
        <v>57</v>
      </c>
      <c r="D295" s="13">
        <f>SUM(D296+D300+D304+D307+D313)</f>
        <v>586000</v>
      </c>
      <c r="E295" s="13">
        <f>SUM(E296+E300+E304+E307+E313)</f>
        <v>199593.20999999996</v>
      </c>
      <c r="F295" s="71">
        <f>E295/D295*100</f>
        <v>34.060274744027296</v>
      </c>
    </row>
    <row r="296" spans="1:7" ht="15" customHeight="1">
      <c r="A296" s="92"/>
      <c r="B296" s="34">
        <v>90002</v>
      </c>
      <c r="C296" s="128" t="s">
        <v>87</v>
      </c>
      <c r="D296" s="187">
        <f t="shared" ref="D296:E297" si="3">SUM(D297)</f>
        <v>280000</v>
      </c>
      <c r="E296" s="187">
        <f t="shared" si="3"/>
        <v>138302.12</v>
      </c>
      <c r="F296" s="14">
        <f>E296/D296*100</f>
        <v>49.393614285714285</v>
      </c>
    </row>
    <row r="297" spans="1:7" ht="15" customHeight="1">
      <c r="A297" s="74"/>
      <c r="B297" s="129"/>
      <c r="C297" s="131" t="s">
        <v>13</v>
      </c>
      <c r="D297" s="106">
        <f t="shared" si="3"/>
        <v>280000</v>
      </c>
      <c r="E297" s="108">
        <f t="shared" si="3"/>
        <v>138302.12</v>
      </c>
      <c r="F297" s="24">
        <f>E297/D297*100</f>
        <v>49.393614285714285</v>
      </c>
    </row>
    <row r="298" spans="1:7" ht="15" customHeight="1">
      <c r="A298" s="74"/>
      <c r="B298" s="16"/>
      <c r="C298" s="132" t="s">
        <v>14</v>
      </c>
      <c r="D298" s="130">
        <f>SUM(D299:D299)</f>
        <v>280000</v>
      </c>
      <c r="E298" s="133">
        <f>SUM(E299:E299)</f>
        <v>138302.12</v>
      </c>
      <c r="F298" s="14"/>
    </row>
    <row r="299" spans="1:7" ht="15" customHeight="1">
      <c r="A299" s="74"/>
      <c r="B299" s="16"/>
      <c r="C299" s="30" t="s">
        <v>15</v>
      </c>
      <c r="D299" s="23">
        <v>280000</v>
      </c>
      <c r="E299" s="23">
        <v>138302.12</v>
      </c>
      <c r="F299" s="14"/>
    </row>
    <row r="300" spans="1:7" ht="15" customHeight="1">
      <c r="A300" s="74"/>
      <c r="B300" s="16">
        <v>90003</v>
      </c>
      <c r="C300" s="25" t="s">
        <v>88</v>
      </c>
      <c r="D300" s="175">
        <f>SUM(D301)</f>
        <v>27000</v>
      </c>
      <c r="E300" s="175">
        <f>SUM(E301)</f>
        <v>8027.49</v>
      </c>
      <c r="F300" s="14">
        <f>E300/D300*100</f>
        <v>29.731444444444442</v>
      </c>
    </row>
    <row r="301" spans="1:7" ht="15" customHeight="1">
      <c r="A301" s="38"/>
      <c r="B301" s="52"/>
      <c r="C301" s="27" t="s">
        <v>13</v>
      </c>
      <c r="D301" s="20">
        <f t="shared" ref="D301:E302" si="4">SUM(D302)</f>
        <v>27000</v>
      </c>
      <c r="E301" s="20">
        <f t="shared" si="4"/>
        <v>8027.49</v>
      </c>
      <c r="F301" s="24">
        <f>E301/D301*100</f>
        <v>29.731444444444442</v>
      </c>
    </row>
    <row r="302" spans="1:7" ht="15" customHeight="1">
      <c r="A302" s="38"/>
      <c r="B302" s="52"/>
      <c r="C302" s="53" t="s">
        <v>14</v>
      </c>
      <c r="D302" s="44">
        <f t="shared" si="4"/>
        <v>27000</v>
      </c>
      <c r="E302" s="44">
        <f t="shared" si="4"/>
        <v>8027.49</v>
      </c>
      <c r="F302" s="31"/>
    </row>
    <row r="303" spans="1:7" ht="15" customHeight="1">
      <c r="A303" s="35"/>
      <c r="B303" s="18"/>
      <c r="C303" s="70" t="s">
        <v>15</v>
      </c>
      <c r="D303" s="37">
        <v>27000</v>
      </c>
      <c r="E303" s="37">
        <v>8027.49</v>
      </c>
      <c r="F303" s="31"/>
    </row>
    <row r="304" spans="1:7" ht="15" customHeight="1">
      <c r="A304" s="74"/>
      <c r="B304" s="16">
        <v>90005</v>
      </c>
      <c r="C304" s="34" t="s">
        <v>108</v>
      </c>
      <c r="D304" s="175">
        <f>SUM(D305)</f>
        <v>20000</v>
      </c>
      <c r="E304" s="175">
        <f>SUM(E305)</f>
        <v>1574.4</v>
      </c>
      <c r="F304" s="14">
        <f>E304/D304*100</f>
        <v>7.8719999999999999</v>
      </c>
    </row>
    <row r="305" spans="1:6" ht="15" customHeight="1">
      <c r="A305" s="33"/>
      <c r="B305" s="26"/>
      <c r="C305" s="27" t="s">
        <v>34</v>
      </c>
      <c r="D305" s="20">
        <f>SUM(D306)</f>
        <v>20000</v>
      </c>
      <c r="E305" s="20">
        <f>SUM(E306)</f>
        <v>1574.4</v>
      </c>
      <c r="F305" s="77">
        <f>E305/D305*100</f>
        <v>7.8719999999999999</v>
      </c>
    </row>
    <row r="306" spans="1:6" ht="15" customHeight="1">
      <c r="A306" s="33"/>
      <c r="B306" s="26"/>
      <c r="C306" s="143" t="s">
        <v>10</v>
      </c>
      <c r="D306" s="44">
        <v>20000</v>
      </c>
      <c r="E306" s="44">
        <v>1574.4</v>
      </c>
      <c r="F306" s="24"/>
    </row>
    <row r="307" spans="1:6" ht="15" customHeight="1">
      <c r="A307" s="74"/>
      <c r="B307" s="16">
        <v>90015</v>
      </c>
      <c r="C307" s="34" t="s">
        <v>58</v>
      </c>
      <c r="D307" s="175">
        <f>SUM(D308+D310)</f>
        <v>244000</v>
      </c>
      <c r="E307" s="175">
        <f>SUM(E308+E310)</f>
        <v>51689.2</v>
      </c>
      <c r="F307" s="14">
        <f>E307/D307*100</f>
        <v>21.184098360655739</v>
      </c>
    </row>
    <row r="308" spans="1:6" ht="15" customHeight="1">
      <c r="A308" s="33"/>
      <c r="B308" s="26"/>
      <c r="C308" s="27" t="s">
        <v>34</v>
      </c>
      <c r="D308" s="20">
        <f>SUM(D309)</f>
        <v>90000</v>
      </c>
      <c r="E308" s="20">
        <f>SUM(E309)</f>
        <v>40</v>
      </c>
      <c r="F308" s="77">
        <f>E308/D308*100</f>
        <v>4.4444444444444446E-2</v>
      </c>
    </row>
    <row r="309" spans="1:6" ht="15" customHeight="1">
      <c r="A309" s="33"/>
      <c r="B309" s="26"/>
      <c r="C309" s="143" t="s">
        <v>10</v>
      </c>
      <c r="D309" s="44">
        <v>90000</v>
      </c>
      <c r="E309" s="44">
        <v>40</v>
      </c>
      <c r="F309" s="24"/>
    </row>
    <row r="310" spans="1:6" ht="15" customHeight="1">
      <c r="A310" s="35"/>
      <c r="B310" s="18"/>
      <c r="C310" s="56" t="s">
        <v>13</v>
      </c>
      <c r="D310" s="57">
        <f>SUM(D311)</f>
        <v>154000</v>
      </c>
      <c r="E310" s="57">
        <f>SUM(E311)</f>
        <v>51649.2</v>
      </c>
      <c r="F310" s="24">
        <f>E310/D310*100</f>
        <v>33.538441558441555</v>
      </c>
    </row>
    <row r="311" spans="1:6" ht="15" customHeight="1">
      <c r="A311" s="35"/>
      <c r="B311" s="18"/>
      <c r="C311" s="28" t="s">
        <v>14</v>
      </c>
      <c r="D311" s="23">
        <f>SUM(D312)</f>
        <v>154000</v>
      </c>
      <c r="E311" s="23">
        <f>SUM(E312)</f>
        <v>51649.2</v>
      </c>
      <c r="F311" s="31"/>
    </row>
    <row r="312" spans="1:6" ht="15" customHeight="1">
      <c r="A312" s="35"/>
      <c r="B312" s="18"/>
      <c r="C312" s="103" t="s">
        <v>15</v>
      </c>
      <c r="D312" s="104">
        <v>154000</v>
      </c>
      <c r="E312" s="104">
        <v>51649.2</v>
      </c>
      <c r="F312" s="31"/>
    </row>
    <row r="313" spans="1:6" ht="15" customHeight="1">
      <c r="A313" s="38"/>
      <c r="B313" s="52">
        <v>90095</v>
      </c>
      <c r="C313" s="105" t="s">
        <v>19</v>
      </c>
      <c r="D313" s="188">
        <f t="shared" ref="D313:E315" si="5">SUM(D314)</f>
        <v>15000</v>
      </c>
      <c r="E313" s="188">
        <f t="shared" si="5"/>
        <v>0</v>
      </c>
      <c r="F313" s="24">
        <f>E313/D313*100</f>
        <v>0</v>
      </c>
    </row>
    <row r="314" spans="1:6" ht="15" customHeight="1">
      <c r="A314" s="35"/>
      <c r="B314" s="18"/>
      <c r="C314" s="56" t="s">
        <v>13</v>
      </c>
      <c r="D314" s="57">
        <f t="shared" si="5"/>
        <v>15000</v>
      </c>
      <c r="E314" s="57">
        <f t="shared" si="5"/>
        <v>0</v>
      </c>
      <c r="F314" s="24">
        <f>E314/D314*100</f>
        <v>0</v>
      </c>
    </row>
    <row r="315" spans="1:6" ht="15" customHeight="1">
      <c r="A315" s="35"/>
      <c r="B315" s="18"/>
      <c r="C315" s="28" t="s">
        <v>14</v>
      </c>
      <c r="D315" s="23">
        <f t="shared" si="5"/>
        <v>15000</v>
      </c>
      <c r="E315" s="23">
        <f t="shared" si="5"/>
        <v>0</v>
      </c>
      <c r="F315" s="31"/>
    </row>
    <row r="316" spans="1:6" ht="15" customHeight="1">
      <c r="A316" s="35"/>
      <c r="B316" s="18"/>
      <c r="C316" s="43" t="s">
        <v>15</v>
      </c>
      <c r="D316" s="44">
        <v>15000</v>
      </c>
      <c r="E316" s="44">
        <v>0</v>
      </c>
      <c r="F316" s="31"/>
    </row>
    <row r="317" spans="1:6" ht="15" customHeight="1">
      <c r="A317" s="10">
        <v>921</v>
      </c>
      <c r="B317" s="12"/>
      <c r="C317" s="12" t="s">
        <v>59</v>
      </c>
      <c r="D317" s="13">
        <f>SUM(D318)</f>
        <v>290000</v>
      </c>
      <c r="E317" s="13">
        <f>SUM(E320)</f>
        <v>145010</v>
      </c>
      <c r="F317" s="14">
        <f>E317/D317*100</f>
        <v>50.00344827586207</v>
      </c>
    </row>
    <row r="318" spans="1:6" ht="15" customHeight="1">
      <c r="A318" s="78"/>
      <c r="B318" s="16">
        <v>92116</v>
      </c>
      <c r="C318" s="34" t="s">
        <v>60</v>
      </c>
      <c r="D318" s="175">
        <f>SUM(D319)</f>
        <v>290000</v>
      </c>
      <c r="E318" s="175">
        <f>SUM(E319)</f>
        <v>145010</v>
      </c>
      <c r="F318" s="14">
        <f>E318/D318*100</f>
        <v>50.00344827586207</v>
      </c>
    </row>
    <row r="319" spans="1:6" ht="15" customHeight="1">
      <c r="A319" s="78"/>
      <c r="B319" s="18"/>
      <c r="C319" s="27" t="s">
        <v>13</v>
      </c>
      <c r="D319" s="20">
        <f>SUM(D320)</f>
        <v>290000</v>
      </c>
      <c r="E319" s="20">
        <f>SUM(E320)</f>
        <v>145010</v>
      </c>
      <c r="F319" s="24">
        <f>E319/D319*100</f>
        <v>50.00344827586207</v>
      </c>
    </row>
    <row r="320" spans="1:6" ht="15" customHeight="1">
      <c r="A320" s="78"/>
      <c r="B320" s="18"/>
      <c r="C320" s="60" t="s">
        <v>99</v>
      </c>
      <c r="D320" s="23">
        <v>290000</v>
      </c>
      <c r="E320" s="23">
        <v>145010</v>
      </c>
      <c r="F320" s="31"/>
    </row>
    <row r="321" spans="1:6" ht="15" customHeight="1">
      <c r="A321" s="10">
        <v>926</v>
      </c>
      <c r="B321" s="11"/>
      <c r="C321" s="12" t="s">
        <v>67</v>
      </c>
      <c r="D321" s="13">
        <f>SUM(D322+D325)</f>
        <v>35000</v>
      </c>
      <c r="E321" s="13">
        <f>SUM(E322+E325)</f>
        <v>25000</v>
      </c>
      <c r="F321" s="14">
        <f>E321/D321*100</f>
        <v>71.428571428571431</v>
      </c>
    </row>
    <row r="322" spans="1:6" ht="15" customHeight="1">
      <c r="A322" s="38"/>
      <c r="B322" s="16">
        <v>92605</v>
      </c>
      <c r="C322" s="25" t="s">
        <v>68</v>
      </c>
      <c r="D322" s="175">
        <f t="shared" ref="D322:E323" si="6">SUM(D323)</f>
        <v>25000</v>
      </c>
      <c r="E322" s="175">
        <f t="shared" si="6"/>
        <v>25000</v>
      </c>
      <c r="F322" s="14">
        <f>E322/D322*100</f>
        <v>100</v>
      </c>
    </row>
    <row r="323" spans="1:6" ht="15" customHeight="1">
      <c r="A323" s="38"/>
      <c r="B323" s="18"/>
      <c r="C323" s="32" t="s">
        <v>13</v>
      </c>
      <c r="D323" s="23">
        <f t="shared" si="6"/>
        <v>25000</v>
      </c>
      <c r="E323" s="23">
        <f>SUM(E324)</f>
        <v>25000</v>
      </c>
      <c r="F323" s="24">
        <f>E323/D323*100</f>
        <v>100</v>
      </c>
    </row>
    <row r="324" spans="1:6" ht="15" customHeight="1">
      <c r="A324" s="38"/>
      <c r="B324" s="18"/>
      <c r="C324" s="79" t="s">
        <v>35</v>
      </c>
      <c r="D324" s="44">
        <v>25000</v>
      </c>
      <c r="E324" s="44">
        <v>25000</v>
      </c>
      <c r="F324" s="31"/>
    </row>
    <row r="325" spans="1:6" ht="15" customHeight="1">
      <c r="A325" s="38"/>
      <c r="B325" s="16">
        <v>92695</v>
      </c>
      <c r="C325" s="25" t="s">
        <v>19</v>
      </c>
      <c r="D325" s="175">
        <f>SUM(D326)</f>
        <v>10000</v>
      </c>
      <c r="E325" s="175">
        <f>SUM(E326)</f>
        <v>0</v>
      </c>
      <c r="F325" s="14">
        <f>E325/D325*100</f>
        <v>0</v>
      </c>
    </row>
    <row r="326" spans="1:6" ht="15" customHeight="1">
      <c r="A326" s="38"/>
      <c r="B326" s="52"/>
      <c r="C326" s="27" t="s">
        <v>13</v>
      </c>
      <c r="D326" s="20">
        <f>SUM(D327:D327)</f>
        <v>10000</v>
      </c>
      <c r="E326" s="20">
        <f>SUM(E327:E327)</f>
        <v>0</v>
      </c>
      <c r="F326" s="24">
        <f>E326/D326*100</f>
        <v>0</v>
      </c>
    </row>
    <row r="327" spans="1:6" ht="15" customHeight="1">
      <c r="A327" s="38"/>
      <c r="B327" s="52"/>
      <c r="C327" s="28" t="s">
        <v>14</v>
      </c>
      <c r="D327" s="29">
        <f>SUM(D328:D328)</f>
        <v>10000</v>
      </c>
      <c r="E327" s="29">
        <f>SUM(E328:E328)</f>
        <v>0</v>
      </c>
      <c r="F327" s="42"/>
    </row>
    <row r="328" spans="1:6" ht="15" customHeight="1">
      <c r="A328" s="159"/>
      <c r="B328" s="160"/>
      <c r="C328" s="43" t="s">
        <v>15</v>
      </c>
      <c r="D328" s="44">
        <v>10000</v>
      </c>
      <c r="E328" s="44">
        <v>0</v>
      </c>
      <c r="F328" s="31"/>
    </row>
    <row r="329" spans="1:6" ht="15" customHeight="1">
      <c r="A329" s="212" t="s">
        <v>61</v>
      </c>
      <c r="B329" s="213"/>
      <c r="C329" s="214"/>
      <c r="D329" s="80">
        <f>SUM(D6+D23+D30+D51+D59+D67+D71+D107+D118+D140+D144+D150+D200+D211+D249+D259+D295+D317+D321)</f>
        <v>18743949.550000001</v>
      </c>
      <c r="E329" s="80">
        <f>SUM(E6+E23+E30+E51+E59+E67+E71+E107+E118+E140+E144+E150+E200+E211+E249+E259+E295+E317+E321)</f>
        <v>7195540.5100000007</v>
      </c>
      <c r="F329" s="81">
        <f>E329/D329*100</f>
        <v>38.388603697452865</v>
      </c>
    </row>
    <row r="330" spans="1:6" ht="15" customHeight="1">
      <c r="A330" s="153"/>
      <c r="B330" s="153"/>
      <c r="C330" s="153"/>
      <c r="D330" s="157"/>
      <c r="E330" s="157"/>
      <c r="F330" s="144" t="s">
        <v>101</v>
      </c>
    </row>
    <row r="331" spans="1:6" ht="15" customHeight="1">
      <c r="A331" s="153"/>
      <c r="B331" s="153"/>
      <c r="C331" s="153"/>
      <c r="D331" s="157"/>
      <c r="E331" s="157"/>
      <c r="F331" s="145"/>
    </row>
    <row r="332" spans="1:6" ht="15">
      <c r="A332" s="2"/>
      <c r="B332" s="2"/>
      <c r="C332" s="2"/>
      <c r="D332" s="172"/>
      <c r="E332" s="172"/>
      <c r="F332" s="3"/>
    </row>
    <row r="333" spans="1:6" ht="15">
      <c r="A333" s="2"/>
      <c r="B333" s="2"/>
      <c r="C333" s="2"/>
      <c r="D333" s="2"/>
      <c r="E333" s="2"/>
      <c r="F333" s="3"/>
    </row>
    <row r="334" spans="1:6" ht="15">
      <c r="A334" s="2"/>
      <c r="B334" s="2"/>
      <c r="C334" s="2"/>
      <c r="D334" s="2"/>
      <c r="E334" s="2"/>
      <c r="F334" s="3"/>
    </row>
    <row r="335" spans="1:6" ht="15">
      <c r="A335" s="2"/>
      <c r="B335" s="2"/>
      <c r="C335" s="2"/>
      <c r="D335" s="2"/>
      <c r="E335" s="2"/>
      <c r="F335" s="3"/>
    </row>
    <row r="336" spans="1:6" ht="15">
      <c r="A336" s="2"/>
      <c r="B336" s="2"/>
      <c r="C336" s="2"/>
      <c r="D336" s="2"/>
      <c r="E336" s="2"/>
      <c r="F336" s="3"/>
    </row>
    <row r="337" spans="1:6" ht="15">
      <c r="A337" s="2"/>
      <c r="B337" s="2"/>
      <c r="C337" s="2"/>
      <c r="D337" s="2"/>
      <c r="E337" s="2"/>
      <c r="F337" s="3"/>
    </row>
    <row r="338" spans="1:6" ht="15">
      <c r="A338" s="2"/>
      <c r="B338" s="2"/>
      <c r="C338" s="2"/>
      <c r="D338" s="2"/>
      <c r="E338" s="2"/>
      <c r="F338" s="3"/>
    </row>
    <row r="339" spans="1:6" ht="15">
      <c r="A339" s="2"/>
      <c r="B339" s="2"/>
      <c r="C339" s="2"/>
      <c r="D339" s="2"/>
      <c r="E339" s="2"/>
      <c r="F339" s="3"/>
    </row>
    <row r="340" spans="1:6" ht="15">
      <c r="A340" s="2"/>
      <c r="B340" s="2"/>
      <c r="C340" s="2"/>
      <c r="D340" s="2"/>
      <c r="E340" s="2"/>
      <c r="F340" s="3"/>
    </row>
    <row r="341" spans="1:6" ht="15">
      <c r="A341" s="2"/>
      <c r="B341" s="2"/>
      <c r="C341" s="2"/>
      <c r="D341" s="2"/>
      <c r="E341" s="2"/>
      <c r="F341" s="3"/>
    </row>
    <row r="342" spans="1:6" ht="15">
      <c r="A342" s="2"/>
      <c r="B342" s="2"/>
      <c r="C342" s="2"/>
      <c r="D342" s="2"/>
      <c r="E342" s="2"/>
      <c r="F342" s="3"/>
    </row>
    <row r="343" spans="1:6" ht="15">
      <c r="A343" s="2"/>
      <c r="B343" s="2"/>
      <c r="C343" s="2"/>
      <c r="D343" s="2"/>
      <c r="E343" s="2"/>
      <c r="F343" s="3"/>
    </row>
    <row r="344" spans="1:6" ht="15">
      <c r="A344" s="2"/>
      <c r="B344" s="2"/>
      <c r="C344" s="2"/>
      <c r="D344" s="2"/>
      <c r="E344" s="2"/>
      <c r="F344" s="3"/>
    </row>
    <row r="345" spans="1:6" ht="15">
      <c r="A345" s="2"/>
      <c r="B345" s="2"/>
      <c r="C345" s="2"/>
      <c r="D345" s="2"/>
      <c r="E345" s="2"/>
      <c r="F345" s="3"/>
    </row>
    <row r="346" spans="1:6" ht="15">
      <c r="A346" s="2"/>
      <c r="B346" s="2"/>
      <c r="C346" s="2"/>
      <c r="D346" s="2"/>
      <c r="E346" s="2"/>
      <c r="F346" s="3"/>
    </row>
    <row r="347" spans="1:6" ht="15">
      <c r="A347" s="2"/>
      <c r="B347" s="2"/>
      <c r="C347" s="2"/>
      <c r="D347" s="2"/>
      <c r="E347" s="2"/>
      <c r="F347" s="3"/>
    </row>
    <row r="348" spans="1:6" ht="15">
      <c r="A348" s="2"/>
      <c r="B348" s="2"/>
      <c r="C348" s="2"/>
      <c r="D348" s="2"/>
      <c r="E348" s="2"/>
      <c r="F348" s="3"/>
    </row>
    <row r="349" spans="1:6" ht="15">
      <c r="A349" s="2"/>
      <c r="B349" s="2"/>
      <c r="C349" s="2"/>
      <c r="D349" s="2"/>
      <c r="E349" s="2"/>
      <c r="F349" s="3"/>
    </row>
    <row r="350" spans="1:6" ht="15">
      <c r="A350" s="2"/>
      <c r="B350" s="2"/>
      <c r="C350" s="2"/>
      <c r="D350" s="2"/>
      <c r="E350" s="2"/>
      <c r="F350" s="3"/>
    </row>
    <row r="351" spans="1:6" ht="15">
      <c r="C351" s="2"/>
      <c r="D351" s="2"/>
      <c r="E351" s="2"/>
      <c r="F351" s="3"/>
    </row>
    <row r="352" spans="1:6" ht="15">
      <c r="C352" s="2"/>
      <c r="D352" s="2"/>
      <c r="E352" s="2"/>
      <c r="F352" s="3"/>
    </row>
    <row r="353" spans="3:6" ht="15">
      <c r="C353" s="2"/>
      <c r="D353" s="2"/>
      <c r="E353" s="2"/>
      <c r="F353" s="3"/>
    </row>
  </sheetData>
  <mergeCells count="1">
    <mergeCell ref="A329:C329"/>
  </mergeCells>
  <pageMargins left="0.67013888888888884" right="0.44027777777777777" top="0.78749999999999998" bottom="0.78333333333333333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wydatki</vt:lpstr>
      <vt:lpstr>Arkusz1</vt:lpstr>
      <vt:lpstr>Excel_BuiltIn_Print_Area_3_1</vt:lpstr>
      <vt:lpstr>Excel_BuiltIn_Print_Area_3_1_1</vt:lpstr>
      <vt:lpstr>Excel_BuiltIn_Print_Area_3_1_1_1</vt:lpstr>
      <vt:lpstr>Excel_BuiltIn_Print_Area_4_1</vt:lpstr>
      <vt:lpstr>Excel_BuiltIn_Print_Area_4_1_1</vt:lpstr>
      <vt:lpstr>wydatki!Obszar_wydruku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B.Heleniak</cp:lastModifiedBy>
  <cp:lastPrinted>2020-08-25T08:17:55Z</cp:lastPrinted>
  <dcterms:created xsi:type="dcterms:W3CDTF">2011-07-28T10:18:07Z</dcterms:created>
  <dcterms:modified xsi:type="dcterms:W3CDTF">2020-09-14T07:16:22Z</dcterms:modified>
</cp:coreProperties>
</file>