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10"/>
  </bookViews>
  <sheets>
    <sheet name="dochody" sheetId="1" r:id="rId1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4519"/>
</workbook>
</file>

<file path=xl/calcChain.xml><?xml version="1.0" encoding="utf-8"?>
<calcChain xmlns="http://schemas.openxmlformats.org/spreadsheetml/2006/main">
  <c r="L84" i="1"/>
  <c r="F97"/>
  <c r="E97" s="1"/>
  <c r="F95"/>
  <c r="E95" s="1"/>
  <c r="F96"/>
  <c r="E96" s="1"/>
  <c r="F85"/>
  <c r="E85" s="1"/>
  <c r="F84"/>
  <c r="E84" s="1"/>
  <c r="P27"/>
  <c r="O27"/>
  <c r="N27"/>
  <c r="M27"/>
  <c r="K27"/>
  <c r="J27"/>
  <c r="I27"/>
  <c r="H27"/>
  <c r="G27"/>
  <c r="D27"/>
  <c r="L32"/>
  <c r="F32"/>
  <c r="F24"/>
  <c r="E24" s="1"/>
  <c r="F23"/>
  <c r="E23" s="1"/>
  <c r="L17"/>
  <c r="F17"/>
  <c r="L20"/>
  <c r="F20"/>
  <c r="L16"/>
  <c r="F16"/>
  <c r="L15"/>
  <c r="F15"/>
  <c r="E17" l="1"/>
  <c r="E32"/>
  <c r="E15"/>
  <c r="E16"/>
  <c r="E20"/>
  <c r="D72"/>
  <c r="F79"/>
  <c r="E79" s="1"/>
  <c r="F78"/>
  <c r="L78"/>
  <c r="L72" s="1"/>
  <c r="F75"/>
  <c r="E75" s="1"/>
  <c r="F49"/>
  <c r="E49" s="1"/>
  <c r="D48"/>
  <c r="G48"/>
  <c r="H48"/>
  <c r="I48"/>
  <c r="J48"/>
  <c r="K48"/>
  <c r="L48"/>
  <c r="M48"/>
  <c r="N48"/>
  <c r="O48"/>
  <c r="P48"/>
  <c r="F47"/>
  <c r="E47" s="1"/>
  <c r="E46" s="1"/>
  <c r="P37"/>
  <c r="O37"/>
  <c r="N37"/>
  <c r="M37"/>
  <c r="K37"/>
  <c r="J37"/>
  <c r="I37"/>
  <c r="H37"/>
  <c r="G37"/>
  <c r="D37"/>
  <c r="L45"/>
  <c r="F45"/>
  <c r="L44"/>
  <c r="F44"/>
  <c r="L41"/>
  <c r="F41"/>
  <c r="L37"/>
  <c r="F34"/>
  <c r="P25"/>
  <c r="O25"/>
  <c r="N25"/>
  <c r="M25"/>
  <c r="K25"/>
  <c r="J25"/>
  <c r="I25"/>
  <c r="H25"/>
  <c r="G25"/>
  <c r="D25"/>
  <c r="L26"/>
  <c r="F26"/>
  <c r="P82"/>
  <c r="O82"/>
  <c r="N82"/>
  <c r="M82"/>
  <c r="L82"/>
  <c r="K82"/>
  <c r="J82"/>
  <c r="I82"/>
  <c r="H82"/>
  <c r="G82"/>
  <c r="P72"/>
  <c r="O72"/>
  <c r="N72"/>
  <c r="M72"/>
  <c r="K72"/>
  <c r="J72"/>
  <c r="I72"/>
  <c r="H72"/>
  <c r="G72"/>
  <c r="F89"/>
  <c r="E89" s="1"/>
  <c r="F88"/>
  <c r="E88" s="1"/>
  <c r="F74"/>
  <c r="E74" s="1"/>
  <c r="F73"/>
  <c r="E73" s="1"/>
  <c r="P67"/>
  <c r="O67"/>
  <c r="N67"/>
  <c r="M67"/>
  <c r="K67"/>
  <c r="J67"/>
  <c r="I67"/>
  <c r="H67"/>
  <c r="G67"/>
  <c r="D67"/>
  <c r="L69"/>
  <c r="L67" s="1"/>
  <c r="F69"/>
  <c r="F68"/>
  <c r="E68" s="1"/>
  <c r="F66"/>
  <c r="E66" s="1"/>
  <c r="F65"/>
  <c r="F64"/>
  <c r="F63"/>
  <c r="F62"/>
  <c r="F61"/>
  <c r="F60"/>
  <c r="F59"/>
  <c r="F58"/>
  <c r="F57"/>
  <c r="F56"/>
  <c r="F55"/>
  <c r="P94"/>
  <c r="G13"/>
  <c r="G94"/>
  <c r="D94"/>
  <c r="L33"/>
  <c r="F33"/>
  <c r="P46"/>
  <c r="O46"/>
  <c r="N46"/>
  <c r="M46"/>
  <c r="L46"/>
  <c r="K46"/>
  <c r="J46"/>
  <c r="I46"/>
  <c r="H46"/>
  <c r="G46"/>
  <c r="D46"/>
  <c r="L14"/>
  <c r="L36"/>
  <c r="L35"/>
  <c r="L34"/>
  <c r="L29"/>
  <c r="L28"/>
  <c r="F36"/>
  <c r="E14"/>
  <c r="O94"/>
  <c r="N94"/>
  <c r="M94"/>
  <c r="L94"/>
  <c r="K94"/>
  <c r="J94"/>
  <c r="I94"/>
  <c r="H94"/>
  <c r="P52"/>
  <c r="O52"/>
  <c r="N52"/>
  <c r="M52"/>
  <c r="L52"/>
  <c r="K52"/>
  <c r="J52"/>
  <c r="I52"/>
  <c r="H52"/>
  <c r="G52"/>
  <c r="F38"/>
  <c r="E38" s="1"/>
  <c r="F35"/>
  <c r="E35" s="1"/>
  <c r="E41" l="1"/>
  <c r="E44"/>
  <c r="L27"/>
  <c r="E78"/>
  <c r="E45"/>
  <c r="L25"/>
  <c r="E26"/>
  <c r="F25"/>
  <c r="E36"/>
  <c r="E69"/>
  <c r="E33"/>
  <c r="F46"/>
  <c r="F94"/>
  <c r="E94" s="1"/>
  <c r="P21"/>
  <c r="O21"/>
  <c r="N21"/>
  <c r="M21"/>
  <c r="L21"/>
  <c r="K21"/>
  <c r="J21"/>
  <c r="I21"/>
  <c r="F22"/>
  <c r="E22" s="1"/>
  <c r="P13"/>
  <c r="O13"/>
  <c r="N13"/>
  <c r="M13"/>
  <c r="L13"/>
  <c r="K13"/>
  <c r="J13"/>
  <c r="I13"/>
  <c r="H13"/>
  <c r="D13"/>
  <c r="G90"/>
  <c r="G80"/>
  <c r="G21"/>
  <c r="G98" s="1"/>
  <c r="F28"/>
  <c r="F29"/>
  <c r="E29" s="1"/>
  <c r="E34"/>
  <c r="F39"/>
  <c r="E39" s="1"/>
  <c r="F40"/>
  <c r="E40" s="1"/>
  <c r="F48"/>
  <c r="F53"/>
  <c r="F54"/>
  <c r="E54" s="1"/>
  <c r="E55"/>
  <c r="E56"/>
  <c r="E57"/>
  <c r="E58"/>
  <c r="E59"/>
  <c r="E60"/>
  <c r="E61"/>
  <c r="E62"/>
  <c r="E63"/>
  <c r="E64"/>
  <c r="E65"/>
  <c r="F70"/>
  <c r="E70" s="1"/>
  <c r="F71"/>
  <c r="E71" s="1"/>
  <c r="F81"/>
  <c r="E81" s="1"/>
  <c r="F83"/>
  <c r="F86"/>
  <c r="E86" s="1"/>
  <c r="F87"/>
  <c r="E87" s="1"/>
  <c r="F91"/>
  <c r="E91" s="1"/>
  <c r="F14"/>
  <c r="D21"/>
  <c r="H21"/>
  <c r="D52"/>
  <c r="D80"/>
  <c r="H80"/>
  <c r="I80"/>
  <c r="J80"/>
  <c r="K80"/>
  <c r="L80"/>
  <c r="M80"/>
  <c r="N80"/>
  <c r="P80"/>
  <c r="D82"/>
  <c r="D90"/>
  <c r="H90"/>
  <c r="I90"/>
  <c r="J90"/>
  <c r="K90"/>
  <c r="L90"/>
  <c r="M90"/>
  <c r="N90"/>
  <c r="O90"/>
  <c r="P90"/>
  <c r="L98" l="1"/>
  <c r="M98"/>
  <c r="D98"/>
  <c r="I98"/>
  <c r="K98"/>
  <c r="O98"/>
  <c r="H98"/>
  <c r="J98"/>
  <c r="N98"/>
  <c r="P98"/>
  <c r="E28"/>
  <c r="E27" s="1"/>
  <c r="F27"/>
  <c r="E37"/>
  <c r="E25"/>
  <c r="F37"/>
  <c r="E83"/>
  <c r="E82" s="1"/>
  <c r="F82"/>
  <c r="E72"/>
  <c r="F72"/>
  <c r="E67"/>
  <c r="F67"/>
  <c r="E53"/>
  <c r="E52" s="1"/>
  <c r="F52"/>
  <c r="E48"/>
  <c r="F80"/>
  <c r="E80" s="1"/>
  <c r="F90"/>
  <c r="E90" s="1"/>
  <c r="F21"/>
  <c r="E21" s="1"/>
  <c r="E13"/>
  <c r="F13"/>
  <c r="F98" l="1"/>
  <c r="E98"/>
</calcChain>
</file>

<file path=xl/sharedStrings.xml><?xml version="1.0" encoding="utf-8"?>
<sst xmlns="http://schemas.openxmlformats.org/spreadsheetml/2006/main" count="188" uniqueCount="141">
  <si>
    <t>Tabela Nr 3</t>
  </si>
  <si>
    <t>w tym:</t>
  </si>
  <si>
    <t>Plan</t>
  </si>
  <si>
    <t>Wykonanie</t>
  </si>
  <si>
    <t>dochody bieżące</t>
  </si>
  <si>
    <t>dochody majątkowe</t>
  </si>
  <si>
    <t>Dział</t>
  </si>
  <si>
    <t>§</t>
  </si>
  <si>
    <t>Źródło dochodów</t>
  </si>
  <si>
    <t xml:space="preserve">na </t>
  </si>
  <si>
    <t>ogółem</t>
  </si>
  <si>
    <t>własne</t>
  </si>
  <si>
    <t xml:space="preserve">z zakresu </t>
  </si>
  <si>
    <t>realizowane w</t>
  </si>
  <si>
    <t>w drodze</t>
  </si>
  <si>
    <t xml:space="preserve">środki na </t>
  </si>
  <si>
    <t>dochody</t>
  </si>
  <si>
    <t xml:space="preserve">przekształcenie </t>
  </si>
  <si>
    <t>dotacje</t>
  </si>
  <si>
    <t xml:space="preserve">adm.rządowej </t>
  </si>
  <si>
    <t>drodze umów</t>
  </si>
  <si>
    <t>umów lub</t>
  </si>
  <si>
    <t>zadania</t>
  </si>
  <si>
    <t>za</t>
  </si>
  <si>
    <t>prawa</t>
  </si>
  <si>
    <t>i środki</t>
  </si>
  <si>
    <t xml:space="preserve">inwestycje </t>
  </si>
  <si>
    <t>(6+12)</t>
  </si>
  <si>
    <t>i innych</t>
  </si>
  <si>
    <t>lub porozumień</t>
  </si>
  <si>
    <t xml:space="preserve">porozumień </t>
  </si>
  <si>
    <t>bieżące z</t>
  </si>
  <si>
    <t>sprzedaży</t>
  </si>
  <si>
    <t>użytkowania</t>
  </si>
  <si>
    <t>przezna-</t>
  </si>
  <si>
    <t>z udziałem</t>
  </si>
  <si>
    <t>(7+8+9+10+11)</t>
  </si>
  <si>
    <t>zleconych</t>
  </si>
  <si>
    <t xml:space="preserve">z organami </t>
  </si>
  <si>
    <t>z j.s.t.</t>
  </si>
  <si>
    <t>udziałem</t>
  </si>
  <si>
    <t>(13+14</t>
  </si>
  <si>
    <t>wieczystego w</t>
  </si>
  <si>
    <t>czone na</t>
  </si>
  <si>
    <t xml:space="preserve">środków </t>
  </si>
  <si>
    <t>j.s.t. ustawami</t>
  </si>
  <si>
    <t>adm.rządowej</t>
  </si>
  <si>
    <t>środków unijnych</t>
  </si>
  <si>
    <t>+15+16)</t>
  </si>
  <si>
    <t>majątku</t>
  </si>
  <si>
    <t>prawo własności</t>
  </si>
  <si>
    <t>inwestycje</t>
  </si>
  <si>
    <t>unijnych</t>
  </si>
  <si>
    <t>O10</t>
  </si>
  <si>
    <t>ROLNICTWO I łOWIECTWO</t>
  </si>
  <si>
    <t>O830</t>
  </si>
  <si>
    <t>Wpływy z usług</t>
  </si>
  <si>
    <t>Pozostałe odsetki</t>
  </si>
  <si>
    <t>TRANSPORT I ŁĄCZNOŚĆ</t>
  </si>
  <si>
    <t>0970</t>
  </si>
  <si>
    <t>Wpływy z różnych dochodów</t>
  </si>
  <si>
    <t>GOSPODARKA MIESZKANIOWA</t>
  </si>
  <si>
    <t>O690</t>
  </si>
  <si>
    <t>Wpływy z różnych opłat</t>
  </si>
  <si>
    <t>ADMINISTRACJA PUBLICZNA</t>
  </si>
  <si>
    <t>Podatek dochodowy od osób fizycznych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</si>
  <si>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</si>
  <si>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</si>
  <si>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</si>
  <si>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</si>
  <si>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</si>
  <si>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</si>
  <si>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</si>
  <si>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</si>
  <si>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</si>
  <si>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</si>
  <si>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</si>
  <si>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</si>
  <si>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</si>
  <si>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</si>
  <si>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</si>
  <si>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</si>
  <si>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</si>
  <si>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O500</t>
  </si>
  <si>
    <t>Podatek od czynności cywilnoprawnych</t>
  </si>
  <si>
    <t>O910</t>
  </si>
  <si>
    <t>Odsetki od nieterminowych wpłat z tytułu podatków i opłat</t>
  </si>
  <si>
    <t>RÓŻNE ROZLICZENIA</t>
  </si>
  <si>
    <t>Subwencje ogólne z budżetu państwa- oświatowa</t>
  </si>
  <si>
    <t>Subwencje ogólne z budżetu państwa- wyrównawcza</t>
  </si>
  <si>
    <t>OŚWIATA I WYCHOWANIE</t>
  </si>
  <si>
    <t>OCHRONA ZDROWIA</t>
  </si>
  <si>
    <t>O480</t>
  </si>
  <si>
    <t>Wpływy z opłat za zezwolenia na sprzedaż napojów alkoholowych</t>
  </si>
  <si>
    <t>POMOC SPOŁECZNA</t>
  </si>
  <si>
    <t>EDUKACYJNA OPIEKA WYCHOWAWCZA</t>
  </si>
  <si>
    <t>DOCHODY OGÓŁEM</t>
  </si>
  <si>
    <t>GOSPODARKA KOMUNALNA I OCHRONA ŚRODOWISKA</t>
  </si>
  <si>
    <t>Dotacje celowe w ramach programów finansowanych z udziałem środków europejskich oraz środków, o których mowa w art. 5 ust. 1 pkt 3 oraz ust. 3  pkt 5 i 6 ustawy, lub płatności w ramach budżetu środków europejskich</t>
  </si>
  <si>
    <t>Dotacje celowe otrzymane z budżetu państwa na realizację zadań bieżących z zakresu administracji rządowej oraz innych zadań zleconych gminie ustawami</t>
  </si>
  <si>
    <t>Dochody j.s.t. związane z realizacja zadań z zakresu administracji państwowej oraz innych zadań zleconych ustawami</t>
  </si>
  <si>
    <t>Dotacje celowe otrzymane z budżetu państwa na realizację własnych zadań bieżących gmin</t>
  </si>
  <si>
    <t>Dochody z najmu i dzierżawy składników majątkowych Skarbu Państwa, j.s.t. lub innych jednostek zaliczanych do sektora finansów publicznych oraz innych umów o podobnym charakterze</t>
  </si>
  <si>
    <t>Wpływy z tytułu odpłatnego nabycia prawa własności oraz prawa użytkowania wieczystego nieruchomości</t>
  </si>
  <si>
    <t>Wpływy z opłat za zarząd, użytkowanie i użytkowanie wieczyste nieruchomości</t>
  </si>
  <si>
    <t>URZĘDY NACZELNYCH ORGANÓW WŁADZY PAŃSTWOWEJ, KONTROLI I OCHRONY PRAWA ORAZ SĄDOWNICTWA</t>
  </si>
  <si>
    <t>WYTWARZANIE I ZAOPATRYWANIE W ENERGIĘ ELEKTRYCZNĄ, GAZ I WODĘ</t>
  </si>
  <si>
    <t>DOCHODY OD OSÓB PRAWNYCH, OSÓB FIZYCZNYCH I OD INNYCH JEDNOSTEK ORGANIZACYJNYCH NIE POSIADAJĄCYCH OSOBOWOŚCI PRAWNEJ ORAZ WYDATKI ZWIĄZANE Z ICH PODOREM</t>
  </si>
  <si>
    <t>Podatek od działalności gospodarczej osób fizycznych opłacany w formie karty podatkowej</t>
  </si>
  <si>
    <t>Wpływy z innych opłat pobieranych przez j.s.t. na podstawie odrębnych ustaw</t>
  </si>
  <si>
    <t>0470</t>
  </si>
  <si>
    <t>0750</t>
  </si>
  <si>
    <t>0770</t>
  </si>
  <si>
    <t>0830</t>
  </si>
  <si>
    <t>0920</t>
  </si>
  <si>
    <t>BEZPIECZEŃSTWO PUBLICZNE I OCHRONA PRZECIWPOŻAROWA</t>
  </si>
  <si>
    <t>Środki na dofinansowanie własnych inwestycji gmin, powiatów, samorządów wojewodzstw, pozyskane z innych środeł</t>
  </si>
  <si>
    <t>0690</t>
  </si>
  <si>
    <t>30.06.2014</t>
  </si>
  <si>
    <t>2007</t>
  </si>
  <si>
    <t>2009</t>
  </si>
  <si>
    <t>na 30.06.2014</t>
  </si>
  <si>
    <t>dochodów</t>
  </si>
  <si>
    <t>Wykonanie dochodów w I półroczu 2015 roku</t>
  </si>
  <si>
    <t>6289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</si>
  <si>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</si>
  <si>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0760</t>
  </si>
  <si>
    <t>6310</t>
  </si>
  <si>
    <t>Dotacje celowe otrzymane z budżetu państwa na inwestycje i zakupy inwestycyjne z zakresu administracji rządowej oraz innych zadań zleconych gminom ustawami</t>
  </si>
  <si>
    <t>Wpływy z tytułu przekształcenia prawa użytkowania wieczystego przysługującego osobom fizycznym w prawo własności</t>
  </si>
  <si>
    <t>0010</t>
  </si>
  <si>
    <t>0020</t>
  </si>
  <si>
    <t>0870</t>
  </si>
  <si>
    <t>str.1</t>
  </si>
  <si>
    <t>str.2</t>
  </si>
  <si>
    <t>str.3</t>
  </si>
  <si>
    <t>str.4</t>
  </si>
  <si>
    <t>str.5</t>
  </si>
  <si>
    <t>str.6</t>
  </si>
  <si>
    <t>str.7</t>
  </si>
  <si>
    <t>Wpływy ze sprzedaży składników majątkowych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</si>
</sst>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7">
    <font>
      <sz val="10"/>
      <name val="Arial CE"/>
      <family val="2"/>
      <charset val="238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i/>
      <sz val="7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0" fillId="0" borderId="0" xfId="0" applyBorder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4" fontId="5" fillId="2" borderId="4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3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8" fillId="2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5" fillId="2" borderId="2" xfId="0" applyFont="1" applyFill="1" applyBorder="1" applyAlignment="1"/>
    <xf numFmtId="0" fontId="5" fillId="2" borderId="15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/>
    </xf>
    <xf numFmtId="4" fontId="14" fillId="5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6" xfId="0" applyBorder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" fontId="9" fillId="0" borderId="9" xfId="0" applyNumberFormat="1" applyFont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4" fontId="5" fillId="4" borderId="16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/>
    </xf>
    <xf numFmtId="4" fontId="9" fillId="0" borderId="9" xfId="0" applyNumberFormat="1" applyFont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5" fillId="4" borderId="16" xfId="0" applyNumberFormat="1" applyFont="1" applyFill="1" applyBorder="1" applyAlignment="1">
      <alignment vertic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4" fontId="9" fillId="0" borderId="2" xfId="0" applyNumberFormat="1" applyFont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4" fontId="9" fillId="0" borderId="4" xfId="0" applyNumberFormat="1" applyFont="1" applyBorder="1" applyAlignment="1">
      <alignment horizontal="right" vertical="center"/>
    </xf>
    <xf numFmtId="4" fontId="5" fillId="4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0" fontId="5" fillId="2" borderId="6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vertical="center"/>
    </xf>
    <xf numFmtId="0" fontId="9" fillId="0" borderId="9" xfId="0" applyFont="1" applyBorder="1" applyAlignment="1"/>
    <xf numFmtId="49" fontId="9" fillId="0" borderId="9" xfId="0" applyNumberFormat="1" applyFont="1" applyBorder="1" applyAlignment="1">
      <alignment horizontal="center" vertical="center"/>
    </xf>
    <xf numFmtId="0" fontId="9" fillId="0" borderId="16" xfId="0" applyFont="1" applyBorder="1" applyAlignment="1"/>
    <xf numFmtId="49" fontId="9" fillId="0" borderId="16" xfId="0" applyNumberFormat="1" applyFont="1" applyBorder="1" applyAlignment="1">
      <alignment horizontal="center" vertical="center"/>
    </xf>
    <xf numFmtId="0" fontId="9" fillId="0" borderId="0" xfId="0" applyFont="1"/>
    <xf numFmtId="0" fontId="5" fillId="0" borderId="14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4" xfId="0" applyFont="1" applyBorder="1"/>
    <xf numFmtId="0" fontId="5" fillId="0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6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/>
    <xf numFmtId="0" fontId="9" fillId="0" borderId="16" xfId="0" applyFont="1" applyBorder="1"/>
    <xf numFmtId="0" fontId="11" fillId="0" borderId="15" xfId="0" applyFont="1" applyBorder="1" applyAlignment="1">
      <alignment vertical="center" wrapText="1"/>
    </xf>
    <xf numFmtId="4" fontId="15" fillId="0" borderId="9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horizontal="right" vertical="center"/>
    </xf>
    <xf numFmtId="0" fontId="16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workbookViewId="0">
      <pane xSplit="10" ySplit="11" topLeftCell="K12" activePane="bottomRight" state="frozen"/>
      <selection pane="topRight" activeCell="K1" sqref="K1"/>
      <selection pane="bottomLeft" activeCell="A12" sqref="A12"/>
      <selection pane="bottomRight" activeCell="P18" sqref="P18"/>
    </sheetView>
  </sheetViews>
  <sheetFormatPr defaultRowHeight="12.75"/>
  <cols>
    <col min="1" max="1" width="3.85546875" customWidth="1"/>
    <col min="2" max="2" width="4.85546875" customWidth="1"/>
    <col min="3" max="3" width="24.140625" customWidth="1"/>
    <col min="4" max="4" width="9.85546875" customWidth="1"/>
    <col min="5" max="5" width="10.28515625" customWidth="1"/>
    <col min="6" max="6" width="10" customWidth="1"/>
    <col min="7" max="7" width="9.85546875" customWidth="1"/>
    <col min="8" max="8" width="8.42578125" customWidth="1"/>
    <col min="9" max="9" width="7.5703125" customWidth="1"/>
    <col min="10" max="10" width="6.28515625" customWidth="1"/>
    <col min="11" max="11" width="7.85546875" customWidth="1"/>
    <col min="12" max="12" width="9" customWidth="1"/>
    <col min="13" max="13" width="6.140625" customWidth="1"/>
    <col min="14" max="14" width="7.7109375" customWidth="1"/>
    <col min="15" max="15" width="9.140625" customWidth="1"/>
    <col min="16" max="16" width="6.85546875" customWidth="1"/>
  </cols>
  <sheetData>
    <row r="1" spans="1:16" ht="11.25" customHeight="1">
      <c r="N1" s="1" t="s">
        <v>0</v>
      </c>
    </row>
    <row r="2" spans="1:16">
      <c r="A2" s="2"/>
      <c r="B2" s="51"/>
      <c r="C2" s="52" t="s">
        <v>123</v>
      </c>
      <c r="D2" s="5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 customHeight="1">
      <c r="A4" s="166" t="s">
        <v>6</v>
      </c>
      <c r="B4" s="165" t="s">
        <v>7</v>
      </c>
      <c r="C4" s="165" t="s">
        <v>8</v>
      </c>
      <c r="D4" s="25"/>
      <c r="E4" s="29"/>
      <c r="F4" s="155" t="s">
        <v>1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>
      <c r="A5" s="167"/>
      <c r="B5" s="165"/>
      <c r="C5" s="165"/>
      <c r="D5" s="26" t="s">
        <v>2</v>
      </c>
      <c r="E5" s="30" t="s">
        <v>3</v>
      </c>
      <c r="F5" s="155" t="s">
        <v>4</v>
      </c>
      <c r="G5" s="155"/>
      <c r="H5" s="155"/>
      <c r="I5" s="155"/>
      <c r="J5" s="155"/>
      <c r="K5" s="155"/>
      <c r="L5" s="155" t="s">
        <v>5</v>
      </c>
      <c r="M5" s="155"/>
      <c r="N5" s="155"/>
      <c r="O5" s="155"/>
      <c r="P5" s="155"/>
    </row>
    <row r="6" spans="1:16" ht="14.1" customHeight="1">
      <c r="A6" s="167"/>
      <c r="B6" s="165"/>
      <c r="C6" s="165"/>
      <c r="D6" s="27" t="s">
        <v>9</v>
      </c>
      <c r="E6" s="31" t="s">
        <v>122</v>
      </c>
      <c r="F6" s="156" t="s">
        <v>10</v>
      </c>
      <c r="G6" s="158" t="s">
        <v>1</v>
      </c>
      <c r="H6" s="159"/>
      <c r="I6" s="159"/>
      <c r="J6" s="159"/>
      <c r="K6" s="159"/>
      <c r="L6" s="156" t="s">
        <v>10</v>
      </c>
      <c r="M6" s="160" t="s">
        <v>1</v>
      </c>
      <c r="N6" s="161"/>
      <c r="O6" s="161"/>
      <c r="P6" s="162"/>
    </row>
    <row r="7" spans="1:16">
      <c r="A7" s="167"/>
      <c r="B7" s="165"/>
      <c r="C7" s="165"/>
      <c r="D7" s="99" t="s">
        <v>118</v>
      </c>
      <c r="E7" s="117" t="s">
        <v>121</v>
      </c>
      <c r="F7" s="157"/>
      <c r="G7" s="163" t="s">
        <v>11</v>
      </c>
      <c r="H7" s="34" t="s">
        <v>12</v>
      </c>
      <c r="I7" s="37" t="s">
        <v>13</v>
      </c>
      <c r="J7" s="39" t="s">
        <v>14</v>
      </c>
      <c r="K7" s="37" t="s">
        <v>15</v>
      </c>
      <c r="L7" s="157"/>
      <c r="M7" s="37" t="s">
        <v>16</v>
      </c>
      <c r="N7" s="39" t="s">
        <v>17</v>
      </c>
      <c r="O7" s="37" t="s">
        <v>18</v>
      </c>
      <c r="P7" s="42" t="s">
        <v>15</v>
      </c>
    </row>
    <row r="8" spans="1:16">
      <c r="A8" s="167"/>
      <c r="B8" s="165"/>
      <c r="C8" s="165"/>
      <c r="D8" s="27"/>
      <c r="E8" s="31"/>
      <c r="F8" s="157"/>
      <c r="G8" s="164"/>
      <c r="H8" s="35" t="s">
        <v>19</v>
      </c>
      <c r="I8" s="37" t="s">
        <v>20</v>
      </c>
      <c r="J8" s="40" t="s">
        <v>21</v>
      </c>
      <c r="K8" s="37" t="s">
        <v>22</v>
      </c>
      <c r="L8" s="157"/>
      <c r="M8" s="37" t="s">
        <v>23</v>
      </c>
      <c r="N8" s="40" t="s">
        <v>24</v>
      </c>
      <c r="O8" s="37" t="s">
        <v>25</v>
      </c>
      <c r="P8" s="43" t="s">
        <v>26</v>
      </c>
    </row>
    <row r="9" spans="1:16">
      <c r="A9" s="167"/>
      <c r="B9" s="165"/>
      <c r="C9" s="165"/>
      <c r="D9" s="27"/>
      <c r="E9" s="31" t="s">
        <v>27</v>
      </c>
      <c r="F9" s="157"/>
      <c r="G9" s="164"/>
      <c r="H9" s="35" t="s">
        <v>28</v>
      </c>
      <c r="I9" s="37" t="s">
        <v>29</v>
      </c>
      <c r="J9" s="40" t="s">
        <v>30</v>
      </c>
      <c r="K9" s="37" t="s">
        <v>31</v>
      </c>
      <c r="L9" s="157"/>
      <c r="M9" s="37" t="s">
        <v>32</v>
      </c>
      <c r="N9" s="40" t="s">
        <v>33</v>
      </c>
      <c r="O9" s="37" t="s">
        <v>34</v>
      </c>
      <c r="P9" s="43" t="s">
        <v>35</v>
      </c>
    </row>
    <row r="10" spans="1:16">
      <c r="A10" s="167"/>
      <c r="B10" s="165"/>
      <c r="C10" s="165"/>
      <c r="D10" s="27"/>
      <c r="E10" s="31"/>
      <c r="F10" s="33" t="s">
        <v>36</v>
      </c>
      <c r="G10" s="164"/>
      <c r="H10" s="35" t="s">
        <v>37</v>
      </c>
      <c r="I10" s="37" t="s">
        <v>38</v>
      </c>
      <c r="J10" s="40" t="s">
        <v>39</v>
      </c>
      <c r="K10" s="37" t="s">
        <v>40</v>
      </c>
      <c r="L10" s="38" t="s">
        <v>41</v>
      </c>
      <c r="M10" s="37" t="s">
        <v>49</v>
      </c>
      <c r="N10" s="40" t="s">
        <v>42</v>
      </c>
      <c r="O10" s="37" t="s">
        <v>43</v>
      </c>
      <c r="P10" s="43" t="s">
        <v>44</v>
      </c>
    </row>
    <row r="11" spans="1:16">
      <c r="A11" s="168"/>
      <c r="B11" s="165"/>
      <c r="C11" s="165"/>
      <c r="D11" s="28"/>
      <c r="E11" s="32"/>
      <c r="F11" s="16"/>
      <c r="G11" s="164"/>
      <c r="H11" s="36" t="s">
        <v>45</v>
      </c>
      <c r="I11" s="37" t="s">
        <v>46</v>
      </c>
      <c r="J11" s="41"/>
      <c r="K11" s="37" t="s">
        <v>47</v>
      </c>
      <c r="L11" s="15" t="s">
        <v>48</v>
      </c>
      <c r="M11" s="37"/>
      <c r="N11" s="41" t="s">
        <v>50</v>
      </c>
      <c r="O11" s="37" t="s">
        <v>51</v>
      </c>
      <c r="P11" s="41" t="s">
        <v>52</v>
      </c>
    </row>
    <row r="12" spans="1:16">
      <c r="A12" s="5">
        <v>1</v>
      </c>
      <c r="B12" s="5">
        <v>2</v>
      </c>
      <c r="C12" s="5">
        <v>3</v>
      </c>
      <c r="D12" s="5">
        <v>4</v>
      </c>
      <c r="E12" s="18">
        <v>5</v>
      </c>
      <c r="F12" s="5">
        <v>6</v>
      </c>
      <c r="G12" s="6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91" t="s">
        <v>53</v>
      </c>
      <c r="B13" s="149" t="s">
        <v>54</v>
      </c>
      <c r="C13" s="150"/>
      <c r="D13" s="17">
        <f t="shared" ref="D13:P13" si="0">SUM(D14:D20)</f>
        <v>1514270.1600000001</v>
      </c>
      <c r="E13" s="17">
        <f t="shared" si="0"/>
        <v>131078.34</v>
      </c>
      <c r="F13" s="17">
        <f t="shared" si="0"/>
        <v>131078.34</v>
      </c>
      <c r="G13" s="17">
        <f t="shared" si="0"/>
        <v>102.18</v>
      </c>
      <c r="H13" s="17">
        <f t="shared" si="0"/>
        <v>130976.16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</row>
    <row r="14" spans="1:16" ht="84" customHeight="1">
      <c r="A14" s="54"/>
      <c r="B14" s="76" t="s">
        <v>111</v>
      </c>
      <c r="C14" s="100" t="s">
        <v>102</v>
      </c>
      <c r="D14" s="22">
        <v>1300</v>
      </c>
      <c r="E14" s="23">
        <f>G14</f>
        <v>102.18</v>
      </c>
      <c r="F14" s="22">
        <f>(G14+H14+I14+J14+K14)</f>
        <v>102.18</v>
      </c>
      <c r="G14" s="22">
        <v>102.18</v>
      </c>
      <c r="H14" s="22">
        <v>0</v>
      </c>
      <c r="I14" s="22">
        <v>0</v>
      </c>
      <c r="J14" s="22">
        <v>0</v>
      </c>
      <c r="K14" s="22">
        <v>0</v>
      </c>
      <c r="L14" s="22">
        <f t="shared" ref="L14" si="1">SUM(M14:P14)</f>
        <v>0</v>
      </c>
      <c r="M14" s="22">
        <v>0</v>
      </c>
      <c r="N14" s="22">
        <v>0</v>
      </c>
      <c r="O14" s="22">
        <v>0</v>
      </c>
      <c r="P14" s="22">
        <v>0</v>
      </c>
    </row>
    <row r="15" spans="1:16" ht="21.75" customHeight="1">
      <c r="A15" s="55"/>
      <c r="B15" s="76" t="s">
        <v>59</v>
      </c>
      <c r="C15" s="24" t="s">
        <v>60</v>
      </c>
      <c r="D15" s="74">
        <v>280000</v>
      </c>
      <c r="E15" s="75">
        <f>SUM(F15+L15)</f>
        <v>0</v>
      </c>
      <c r="F15" s="74">
        <f>G15+H15+I15+J15+K15</f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22">
        <f t="shared" ref="L15" si="2">SUM(M15:P15)</f>
        <v>0</v>
      </c>
      <c r="M15" s="74">
        <v>0</v>
      </c>
      <c r="N15" s="74">
        <v>0</v>
      </c>
      <c r="O15" s="74">
        <v>0</v>
      </c>
      <c r="P15" s="74">
        <v>0</v>
      </c>
    </row>
    <row r="16" spans="1:16" ht="64.5" customHeight="1">
      <c r="A16" s="55"/>
      <c r="B16" s="46">
        <v>2010</v>
      </c>
      <c r="C16" s="101" t="s">
        <v>99</v>
      </c>
      <c r="D16" s="22">
        <v>130976.16</v>
      </c>
      <c r="E16" s="23">
        <f t="shared" ref="E16" si="3">SUM(F16+L16)</f>
        <v>130976.16</v>
      </c>
      <c r="F16" s="22">
        <f>(G16+H16+I16+J16+K16)</f>
        <v>130976.16</v>
      </c>
      <c r="G16" s="22">
        <v>0</v>
      </c>
      <c r="H16" s="22">
        <v>130976.16</v>
      </c>
      <c r="I16" s="22">
        <v>0</v>
      </c>
      <c r="J16" s="22">
        <v>0</v>
      </c>
      <c r="K16" s="22">
        <v>0</v>
      </c>
      <c r="L16" s="22">
        <f t="shared" ref="L16" si="4">SUM(M16:P16)</f>
        <v>0</v>
      </c>
      <c r="M16" s="22">
        <v>0</v>
      </c>
      <c r="N16" s="22">
        <v>0</v>
      </c>
      <c r="O16" s="22">
        <v>0</v>
      </c>
      <c r="P16" s="22">
        <v>0</v>
      </c>
    </row>
    <row r="17" spans="1:16" ht="102" customHeight="1">
      <c r="A17" s="55"/>
      <c r="B17" s="76">
        <v>6207</v>
      </c>
      <c r="C17" s="101" t="s">
        <v>98</v>
      </c>
      <c r="D17" s="22">
        <v>976234</v>
      </c>
      <c r="E17" s="23">
        <f>SUM(F17+L17)</f>
        <v>0</v>
      </c>
      <c r="F17" s="22">
        <f>G17+H17+I17+J17+K17</f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f t="shared" ref="L17" si="5">SUM(M17:P17)</f>
        <v>0</v>
      </c>
      <c r="M17" s="22">
        <v>0</v>
      </c>
      <c r="N17" s="22">
        <v>0</v>
      </c>
      <c r="O17" s="22">
        <v>0</v>
      </c>
      <c r="P17" s="22">
        <v>0</v>
      </c>
    </row>
    <row r="18" spans="1:16" ht="29.25" customHeight="1">
      <c r="A18" s="84"/>
      <c r="B18" s="85"/>
      <c r="C18" s="102"/>
      <c r="D18" s="65"/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146" t="s">
        <v>133</v>
      </c>
    </row>
    <row r="19" spans="1:16" ht="30.75" customHeight="1">
      <c r="A19" s="86"/>
      <c r="B19" s="87"/>
      <c r="C19" s="103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121.5" customHeight="1">
      <c r="A20" s="127"/>
      <c r="B20" s="133" t="s">
        <v>124</v>
      </c>
      <c r="C20" s="134" t="s">
        <v>125</v>
      </c>
      <c r="D20" s="125">
        <v>125760</v>
      </c>
      <c r="E20" s="124">
        <f>SUM(F20+L20)</f>
        <v>0</v>
      </c>
      <c r="F20" s="125">
        <f>G20+H20+I20+J20+K20</f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f t="shared" ref="L20" si="6">SUM(M20:P20)</f>
        <v>0</v>
      </c>
      <c r="M20" s="125">
        <v>0</v>
      </c>
      <c r="N20" s="125">
        <v>0</v>
      </c>
      <c r="O20" s="125">
        <v>0</v>
      </c>
      <c r="P20" s="125">
        <v>0</v>
      </c>
    </row>
    <row r="21" spans="1:16" ht="33.75">
      <c r="A21" s="47">
        <v>400</v>
      </c>
      <c r="B21" s="10"/>
      <c r="C21" s="48" t="s">
        <v>106</v>
      </c>
      <c r="D21" s="49">
        <f>SUM(D22:D24)</f>
        <v>150800</v>
      </c>
      <c r="E21" s="49">
        <f t="shared" ref="E21:E24" si="7">SUM(F21+L21)</f>
        <v>75219.16</v>
      </c>
      <c r="F21" s="49">
        <f>SUM(G21:K21)</f>
        <v>75219.16</v>
      </c>
      <c r="G21" s="49">
        <f t="shared" ref="G21:P21" si="8">SUM(G22:G24)</f>
        <v>75219.16</v>
      </c>
      <c r="H21" s="49">
        <f t="shared" si="8"/>
        <v>0</v>
      </c>
      <c r="I21" s="49">
        <f t="shared" si="8"/>
        <v>0</v>
      </c>
      <c r="J21" s="49">
        <f t="shared" si="8"/>
        <v>0</v>
      </c>
      <c r="K21" s="49">
        <f t="shared" si="8"/>
        <v>0</v>
      </c>
      <c r="L21" s="49">
        <f t="shared" si="8"/>
        <v>0</v>
      </c>
      <c r="M21" s="49">
        <f t="shared" si="8"/>
        <v>0</v>
      </c>
      <c r="N21" s="49">
        <f t="shared" si="8"/>
        <v>0</v>
      </c>
      <c r="O21" s="49">
        <f t="shared" si="8"/>
        <v>0</v>
      </c>
      <c r="P21" s="49">
        <f t="shared" si="8"/>
        <v>0</v>
      </c>
    </row>
    <row r="22" spans="1:16">
      <c r="A22" s="169"/>
      <c r="B22" s="8" t="s">
        <v>113</v>
      </c>
      <c r="C22" s="9" t="s">
        <v>56</v>
      </c>
      <c r="D22" s="12">
        <v>150000</v>
      </c>
      <c r="E22" s="11">
        <f t="shared" si="7"/>
        <v>74319.48</v>
      </c>
      <c r="F22" s="12">
        <f>SUM(G22)</f>
        <v>74319.48</v>
      </c>
      <c r="G22" s="12">
        <v>74319.48</v>
      </c>
      <c r="H22" s="12"/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>
      <c r="A23" s="169"/>
      <c r="B23" s="8" t="s">
        <v>114</v>
      </c>
      <c r="C23" s="7" t="s">
        <v>57</v>
      </c>
      <c r="D23" s="12">
        <v>800</v>
      </c>
      <c r="E23" s="11">
        <f t="shared" si="7"/>
        <v>550.47</v>
      </c>
      <c r="F23" s="12">
        <f>SUM(G23:K23)</f>
        <v>550.47</v>
      </c>
      <c r="G23" s="12">
        <v>550.47</v>
      </c>
      <c r="H23" s="12"/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>
      <c r="A24" s="169"/>
      <c r="B24" s="8" t="s">
        <v>59</v>
      </c>
      <c r="C24" s="7" t="s">
        <v>60</v>
      </c>
      <c r="D24" s="12">
        <v>0</v>
      </c>
      <c r="E24" s="11">
        <f t="shared" si="7"/>
        <v>349.21</v>
      </c>
      <c r="F24" s="12">
        <f>G24+H24+I24+J24+K24</f>
        <v>349.21</v>
      </c>
      <c r="G24" s="12">
        <v>349.21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>
      <c r="A25" s="107">
        <v>600</v>
      </c>
      <c r="B25" s="108"/>
      <c r="C25" s="109" t="s">
        <v>58</v>
      </c>
      <c r="D25" s="110">
        <f t="shared" ref="D25:P25" si="9">SUM(D26:D26)</f>
        <v>119786</v>
      </c>
      <c r="E25" s="110">
        <f t="shared" si="9"/>
        <v>119786</v>
      </c>
      <c r="F25" s="110">
        <f t="shared" si="9"/>
        <v>0</v>
      </c>
      <c r="G25" s="110">
        <f t="shared" si="9"/>
        <v>0</v>
      </c>
      <c r="H25" s="110">
        <f t="shared" si="9"/>
        <v>0</v>
      </c>
      <c r="I25" s="110">
        <f t="shared" si="9"/>
        <v>0</v>
      </c>
      <c r="J25" s="110">
        <f t="shared" si="9"/>
        <v>0</v>
      </c>
      <c r="K25" s="110">
        <f t="shared" si="9"/>
        <v>0</v>
      </c>
      <c r="L25" s="110">
        <f t="shared" si="9"/>
        <v>119786</v>
      </c>
      <c r="M25" s="110">
        <f t="shared" si="9"/>
        <v>0</v>
      </c>
      <c r="N25" s="110">
        <f t="shared" si="9"/>
        <v>0</v>
      </c>
      <c r="O25" s="110">
        <f t="shared" si="9"/>
        <v>119786</v>
      </c>
      <c r="P25" s="110">
        <f t="shared" si="9"/>
        <v>0</v>
      </c>
    </row>
    <row r="26" spans="1:16" ht="58.5" customHeight="1">
      <c r="A26" s="130"/>
      <c r="B26" s="46">
        <v>6290</v>
      </c>
      <c r="C26" s="100" t="s">
        <v>116</v>
      </c>
      <c r="D26" s="74">
        <v>119786</v>
      </c>
      <c r="E26" s="75">
        <f t="shared" ref="E26" si="10">SUM(F26+L26)</f>
        <v>119786</v>
      </c>
      <c r="F26" s="74">
        <f>G26+H26+I26+J26+K26</f>
        <v>0</v>
      </c>
      <c r="G26" s="74">
        <v>0</v>
      </c>
      <c r="H26" s="22">
        <v>0</v>
      </c>
      <c r="I26" s="22">
        <v>0</v>
      </c>
      <c r="J26" s="22">
        <v>0</v>
      </c>
      <c r="K26" s="22">
        <v>0</v>
      </c>
      <c r="L26" s="44">
        <f>SUM(M26:P26)</f>
        <v>119786</v>
      </c>
      <c r="M26" s="22">
        <v>0</v>
      </c>
      <c r="N26" s="22">
        <v>0</v>
      </c>
      <c r="O26" s="22">
        <v>119786</v>
      </c>
      <c r="P26" s="22">
        <v>0</v>
      </c>
    </row>
    <row r="27" spans="1:16">
      <c r="A27" s="91">
        <v>700</v>
      </c>
      <c r="B27" s="10"/>
      <c r="C27" s="115" t="s">
        <v>61</v>
      </c>
      <c r="D27" s="17">
        <f>SUM(D28:D36)</f>
        <v>318393</v>
      </c>
      <c r="E27" s="17">
        <f t="shared" ref="E27:P27" si="11">SUM(E28:E36)</f>
        <v>129855.95999999999</v>
      </c>
      <c r="F27" s="17">
        <f t="shared" si="11"/>
        <v>91751.959999999992</v>
      </c>
      <c r="G27" s="17">
        <f t="shared" si="11"/>
        <v>91751.959999999992</v>
      </c>
      <c r="H27" s="17">
        <f t="shared" si="11"/>
        <v>0</v>
      </c>
      <c r="I27" s="17">
        <f t="shared" si="11"/>
        <v>0</v>
      </c>
      <c r="J27" s="17">
        <f t="shared" si="11"/>
        <v>0</v>
      </c>
      <c r="K27" s="17">
        <f t="shared" si="11"/>
        <v>0</v>
      </c>
      <c r="L27" s="17">
        <f t="shared" si="11"/>
        <v>38104</v>
      </c>
      <c r="M27" s="17">
        <f t="shared" si="11"/>
        <v>0</v>
      </c>
      <c r="N27" s="17">
        <f t="shared" si="11"/>
        <v>38104</v>
      </c>
      <c r="O27" s="17">
        <f t="shared" si="11"/>
        <v>0</v>
      </c>
      <c r="P27" s="17">
        <f t="shared" si="11"/>
        <v>0</v>
      </c>
    </row>
    <row r="28" spans="1:16" ht="37.5" customHeight="1">
      <c r="A28" s="54"/>
      <c r="B28" s="76" t="s">
        <v>110</v>
      </c>
      <c r="C28" s="104" t="s">
        <v>104</v>
      </c>
      <c r="D28" s="22">
        <v>5810</v>
      </c>
      <c r="E28" s="23">
        <f t="shared" ref="E28:E35" si="12">SUM(F28+L28)</f>
        <v>8000.76</v>
      </c>
      <c r="F28" s="22">
        <f t="shared" ref="F28:F35" si="13">G28+H28+I28+J28+K28</f>
        <v>8000.76</v>
      </c>
      <c r="G28" s="22">
        <v>8000.76</v>
      </c>
      <c r="H28" s="22">
        <v>0</v>
      </c>
      <c r="I28" s="22">
        <v>0</v>
      </c>
      <c r="J28" s="22">
        <v>0</v>
      </c>
      <c r="K28" s="22">
        <v>0</v>
      </c>
      <c r="L28" s="22">
        <f>SUM(M28:P28)</f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99.75" customHeight="1">
      <c r="A29" s="55"/>
      <c r="B29" s="76" t="s">
        <v>111</v>
      </c>
      <c r="C29" s="101" t="s">
        <v>102</v>
      </c>
      <c r="D29" s="22">
        <v>150000</v>
      </c>
      <c r="E29" s="23">
        <f t="shared" si="12"/>
        <v>79805.2</v>
      </c>
      <c r="F29" s="22">
        <f t="shared" si="13"/>
        <v>79805.2</v>
      </c>
      <c r="G29" s="22">
        <v>79805.2</v>
      </c>
      <c r="H29" s="22">
        <v>0</v>
      </c>
      <c r="I29" s="22">
        <v>0</v>
      </c>
      <c r="J29" s="22">
        <v>0</v>
      </c>
      <c r="K29" s="22">
        <v>0</v>
      </c>
      <c r="L29" s="22">
        <f t="shared" ref="L29:L36" si="14">SUM(M29:P29)</f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27" customHeight="1">
      <c r="A30" s="84"/>
      <c r="B30" s="85"/>
      <c r="C30" s="102"/>
      <c r="D30" s="65"/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146" t="s">
        <v>134</v>
      </c>
    </row>
    <row r="31" spans="1:16" ht="26.25" customHeight="1">
      <c r="A31" s="86"/>
      <c r="B31" s="87"/>
      <c r="C31" s="103"/>
      <c r="D31" s="67"/>
      <c r="E31" s="68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70.5" customHeight="1">
      <c r="A32" s="55"/>
      <c r="B32" s="121" t="s">
        <v>126</v>
      </c>
      <c r="C32" s="134" t="s">
        <v>129</v>
      </c>
      <c r="D32" s="83">
        <v>41083</v>
      </c>
      <c r="E32" s="123">
        <f t="shared" ref="E32" si="15">SUM(F32+L32)</f>
        <v>38104</v>
      </c>
      <c r="F32" s="83">
        <f t="shared" ref="F32" si="16">G32+H32+I32+J32+K32</f>
        <v>0</v>
      </c>
      <c r="G32" s="83"/>
      <c r="H32" s="83">
        <v>0</v>
      </c>
      <c r="I32" s="83">
        <v>0</v>
      </c>
      <c r="J32" s="83">
        <v>0</v>
      </c>
      <c r="K32" s="83">
        <v>0</v>
      </c>
      <c r="L32" s="83">
        <f t="shared" ref="L32" si="17">SUM(M32:P32)</f>
        <v>38104</v>
      </c>
      <c r="M32" s="83">
        <v>0</v>
      </c>
      <c r="N32" s="83">
        <v>38104</v>
      </c>
      <c r="O32" s="83">
        <v>0</v>
      </c>
      <c r="P32" s="83">
        <v>0</v>
      </c>
    </row>
    <row r="33" spans="1:16" ht="45.75" customHeight="1">
      <c r="A33" s="55"/>
      <c r="B33" s="76" t="s">
        <v>112</v>
      </c>
      <c r="C33" s="101" t="s">
        <v>103</v>
      </c>
      <c r="D33" s="22">
        <v>120000</v>
      </c>
      <c r="E33" s="23">
        <f t="shared" si="12"/>
        <v>0</v>
      </c>
      <c r="F33" s="22">
        <f t="shared" si="13"/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f>SUM(M33:P33)</f>
        <v>0</v>
      </c>
      <c r="M33" s="22">
        <v>0</v>
      </c>
      <c r="N33" s="22">
        <v>0</v>
      </c>
      <c r="O33" s="22">
        <v>0</v>
      </c>
      <c r="P33" s="22">
        <v>0</v>
      </c>
    </row>
    <row r="34" spans="1:16">
      <c r="A34" s="55"/>
      <c r="B34" s="8" t="s">
        <v>113</v>
      </c>
      <c r="C34" s="9" t="s">
        <v>56</v>
      </c>
      <c r="D34" s="12">
        <v>1200</v>
      </c>
      <c r="E34" s="11">
        <f t="shared" si="12"/>
        <v>923.01</v>
      </c>
      <c r="F34" s="12">
        <f t="shared" si="13"/>
        <v>923.01</v>
      </c>
      <c r="G34" s="12">
        <v>923.01</v>
      </c>
      <c r="H34" s="22">
        <v>0</v>
      </c>
      <c r="I34" s="12">
        <v>0</v>
      </c>
      <c r="J34" s="12">
        <v>0</v>
      </c>
      <c r="K34" s="12">
        <v>0</v>
      </c>
      <c r="L34" s="22">
        <f t="shared" si="14"/>
        <v>0</v>
      </c>
      <c r="M34" s="12">
        <v>0</v>
      </c>
      <c r="N34" s="12">
        <v>0</v>
      </c>
      <c r="O34" s="12">
        <v>0</v>
      </c>
      <c r="P34" s="12">
        <v>0</v>
      </c>
    </row>
    <row r="35" spans="1:16">
      <c r="A35" s="55"/>
      <c r="B35" s="76" t="s">
        <v>114</v>
      </c>
      <c r="C35" s="24" t="s">
        <v>57</v>
      </c>
      <c r="D35" s="74">
        <v>300</v>
      </c>
      <c r="E35" s="75">
        <f t="shared" si="12"/>
        <v>97.32</v>
      </c>
      <c r="F35" s="74">
        <f t="shared" si="13"/>
        <v>97.32</v>
      </c>
      <c r="G35" s="74">
        <v>97.32</v>
      </c>
      <c r="H35" s="22">
        <v>0</v>
      </c>
      <c r="I35" s="74">
        <v>0</v>
      </c>
      <c r="J35" s="74">
        <v>0</v>
      </c>
      <c r="K35" s="74">
        <v>0</v>
      </c>
      <c r="L35" s="22">
        <f t="shared" si="14"/>
        <v>0</v>
      </c>
      <c r="M35" s="74">
        <v>0</v>
      </c>
      <c r="N35" s="74">
        <v>0</v>
      </c>
      <c r="O35" s="74"/>
      <c r="P35" s="74">
        <v>0</v>
      </c>
    </row>
    <row r="36" spans="1:16" ht="13.5" customHeight="1">
      <c r="A36" s="55"/>
      <c r="B36" s="76" t="s">
        <v>59</v>
      </c>
      <c r="C36" s="24" t="s">
        <v>60</v>
      </c>
      <c r="D36" s="74">
        <v>0</v>
      </c>
      <c r="E36" s="75">
        <f>SUM(F36+L36)</f>
        <v>2925.67</v>
      </c>
      <c r="F36" s="74">
        <f>G36+H36+I36+J36+K36</f>
        <v>2925.67</v>
      </c>
      <c r="G36" s="74">
        <v>2925.67</v>
      </c>
      <c r="H36" s="74">
        <v>0</v>
      </c>
      <c r="I36" s="74">
        <v>0</v>
      </c>
      <c r="J36" s="74">
        <v>0</v>
      </c>
      <c r="K36" s="74">
        <v>0</v>
      </c>
      <c r="L36" s="22">
        <f t="shared" si="14"/>
        <v>0</v>
      </c>
      <c r="M36" s="74">
        <v>0</v>
      </c>
      <c r="N36" s="74">
        <v>0</v>
      </c>
      <c r="O36" s="74">
        <v>0</v>
      </c>
      <c r="P36" s="74">
        <v>0</v>
      </c>
    </row>
    <row r="37" spans="1:16">
      <c r="A37" s="91">
        <v>750</v>
      </c>
      <c r="B37" s="149" t="s">
        <v>64</v>
      </c>
      <c r="C37" s="150"/>
      <c r="D37" s="17">
        <f t="shared" ref="D37:P37" si="18">SUM(D38:D45)</f>
        <v>115647.71999999999</v>
      </c>
      <c r="E37" s="17">
        <f t="shared" si="18"/>
        <v>80984.58</v>
      </c>
      <c r="F37" s="17">
        <f t="shared" si="18"/>
        <v>76985.58</v>
      </c>
      <c r="G37" s="17">
        <f t="shared" si="18"/>
        <v>16949.830000000002</v>
      </c>
      <c r="H37" s="17">
        <f t="shared" si="18"/>
        <v>17168.490000000002</v>
      </c>
      <c r="I37" s="17">
        <f t="shared" si="18"/>
        <v>0</v>
      </c>
      <c r="J37" s="17">
        <f t="shared" si="18"/>
        <v>0</v>
      </c>
      <c r="K37" s="17">
        <f t="shared" si="18"/>
        <v>42867.259999999995</v>
      </c>
      <c r="L37" s="17">
        <f t="shared" si="18"/>
        <v>3999</v>
      </c>
      <c r="M37" s="17">
        <f t="shared" si="18"/>
        <v>0</v>
      </c>
      <c r="N37" s="17">
        <f t="shared" si="18"/>
        <v>0</v>
      </c>
      <c r="O37" s="17">
        <f t="shared" si="18"/>
        <v>3999</v>
      </c>
      <c r="P37" s="17">
        <f t="shared" si="18"/>
        <v>0</v>
      </c>
    </row>
    <row r="38" spans="1:16" ht="16.5" customHeight="1">
      <c r="A38" s="118"/>
      <c r="B38" s="8" t="s">
        <v>59</v>
      </c>
      <c r="C38" s="7" t="s">
        <v>60</v>
      </c>
      <c r="D38" s="12">
        <v>21012</v>
      </c>
      <c r="E38" s="11">
        <f t="shared" ref="E38:E41" si="19">SUM(F38+L38)</f>
        <v>16949.830000000002</v>
      </c>
      <c r="F38" s="12">
        <f>G38+H38+I38+J38+K38</f>
        <v>16949.830000000002</v>
      </c>
      <c r="G38" s="12">
        <v>16949.830000000002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</row>
    <row r="39" spans="1:16" ht="66.75" customHeight="1">
      <c r="A39" s="119"/>
      <c r="B39" s="46">
        <v>2010</v>
      </c>
      <c r="C39" s="80" t="s">
        <v>99</v>
      </c>
      <c r="D39" s="22">
        <v>24246</v>
      </c>
      <c r="E39" s="23">
        <f t="shared" si="19"/>
        <v>17168.490000000002</v>
      </c>
      <c r="F39" s="22">
        <f>G39+H39+I39+J39+K39</f>
        <v>17168.490000000002</v>
      </c>
      <c r="G39" s="22">
        <v>0</v>
      </c>
      <c r="H39" s="22">
        <v>17168.490000000002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1:16" ht="56.25" customHeight="1">
      <c r="A40" s="120"/>
      <c r="B40" s="4">
        <v>2360</v>
      </c>
      <c r="C40" s="80" t="s">
        <v>100</v>
      </c>
      <c r="D40" s="71">
        <v>3</v>
      </c>
      <c r="E40" s="72">
        <f t="shared" si="19"/>
        <v>0</v>
      </c>
      <c r="F40" s="71">
        <f>G40+H40+I40+J40+K40</f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</row>
    <row r="41" spans="1:16" ht="102.75" customHeight="1">
      <c r="A41" s="89"/>
      <c r="B41" s="76" t="s">
        <v>119</v>
      </c>
      <c r="C41" s="101" t="s">
        <v>98</v>
      </c>
      <c r="D41" s="22">
        <v>56428.71</v>
      </c>
      <c r="E41" s="23">
        <f t="shared" si="19"/>
        <v>36437.17</v>
      </c>
      <c r="F41" s="22">
        <f>G41+H41+I41+J41+K41</f>
        <v>36437.17</v>
      </c>
      <c r="G41" s="22"/>
      <c r="H41" s="22">
        <v>0</v>
      </c>
      <c r="I41" s="22">
        <v>0</v>
      </c>
      <c r="J41" s="22">
        <v>0</v>
      </c>
      <c r="K41" s="22">
        <v>36437.17</v>
      </c>
      <c r="L41" s="22">
        <f>SUM(M41:P41)</f>
        <v>0</v>
      </c>
      <c r="M41" s="22">
        <v>0</v>
      </c>
      <c r="N41" s="22">
        <v>0</v>
      </c>
      <c r="O41" s="22"/>
      <c r="P41" s="22">
        <v>0</v>
      </c>
    </row>
    <row r="42" spans="1:16" ht="24.75" customHeight="1">
      <c r="A42" s="111"/>
      <c r="B42" s="85"/>
      <c r="C42" s="102"/>
      <c r="D42" s="65"/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46" t="s">
        <v>135</v>
      </c>
    </row>
    <row r="43" spans="1:16" ht="35.25" customHeight="1">
      <c r="A43" s="112"/>
      <c r="B43" s="87"/>
      <c r="C43" s="103"/>
      <c r="D43" s="67"/>
      <c r="E43" s="68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00.5" customHeight="1">
      <c r="A44" s="89"/>
      <c r="B44" s="121" t="s">
        <v>120</v>
      </c>
      <c r="C44" s="100" t="s">
        <v>98</v>
      </c>
      <c r="D44" s="83">
        <v>9958.01</v>
      </c>
      <c r="E44" s="124">
        <f t="shared" ref="E44:E45" si="20">SUM(F44+L44)</f>
        <v>6430.09</v>
      </c>
      <c r="F44" s="125">
        <f t="shared" ref="F44:F45" si="21">G44+H44+I44+J44+K44</f>
        <v>6430.09</v>
      </c>
      <c r="G44" s="125"/>
      <c r="H44" s="125">
        <v>0</v>
      </c>
      <c r="I44" s="125">
        <v>0</v>
      </c>
      <c r="J44" s="125">
        <v>0</v>
      </c>
      <c r="K44" s="125">
        <v>6430.09</v>
      </c>
      <c r="L44" s="125">
        <f t="shared" ref="L44:L45" si="22">SUM(M44:P44)</f>
        <v>0</v>
      </c>
      <c r="M44" s="125">
        <v>0</v>
      </c>
      <c r="N44" s="125">
        <v>0</v>
      </c>
      <c r="O44" s="125"/>
      <c r="P44" s="125">
        <v>0</v>
      </c>
    </row>
    <row r="45" spans="1:16" ht="78.75" customHeight="1">
      <c r="A45" s="89"/>
      <c r="B45" s="76" t="s">
        <v>127</v>
      </c>
      <c r="C45" s="80" t="s">
        <v>128</v>
      </c>
      <c r="D45" s="22">
        <v>4000</v>
      </c>
      <c r="E45" s="72">
        <f t="shared" si="20"/>
        <v>3999</v>
      </c>
      <c r="F45" s="71">
        <f t="shared" si="21"/>
        <v>0</v>
      </c>
      <c r="G45" s="71"/>
      <c r="H45" s="71">
        <v>0</v>
      </c>
      <c r="I45" s="71">
        <v>0</v>
      </c>
      <c r="J45" s="71">
        <v>0</v>
      </c>
      <c r="K45" s="71">
        <v>0</v>
      </c>
      <c r="L45" s="71">
        <f t="shared" si="22"/>
        <v>3999</v>
      </c>
      <c r="M45" s="71">
        <v>0</v>
      </c>
      <c r="N45" s="71">
        <v>0</v>
      </c>
      <c r="O45" s="71">
        <v>3999</v>
      </c>
      <c r="P45" s="71">
        <v>0</v>
      </c>
    </row>
    <row r="46" spans="1:16" ht="45.75" customHeight="1">
      <c r="A46" s="14">
        <v>751</v>
      </c>
      <c r="B46" s="13"/>
      <c r="C46" s="106" t="s">
        <v>105</v>
      </c>
      <c r="D46" s="45">
        <f t="shared" ref="D46" si="23">SUM(D47)</f>
        <v>22148</v>
      </c>
      <c r="E46" s="45">
        <f t="shared" ref="E46:P46" si="24">SUM(E47)</f>
        <v>21932</v>
      </c>
      <c r="F46" s="45">
        <f t="shared" si="24"/>
        <v>21932</v>
      </c>
      <c r="G46" s="45">
        <f t="shared" si="24"/>
        <v>0</v>
      </c>
      <c r="H46" s="45">
        <f t="shared" si="24"/>
        <v>21932</v>
      </c>
      <c r="I46" s="45">
        <f t="shared" si="24"/>
        <v>0</v>
      </c>
      <c r="J46" s="45">
        <f t="shared" si="24"/>
        <v>0</v>
      </c>
      <c r="K46" s="45">
        <f t="shared" si="24"/>
        <v>0</v>
      </c>
      <c r="L46" s="45">
        <f t="shared" si="24"/>
        <v>0</v>
      </c>
      <c r="M46" s="45">
        <f t="shared" si="24"/>
        <v>0</v>
      </c>
      <c r="N46" s="45">
        <f t="shared" si="24"/>
        <v>0</v>
      </c>
      <c r="O46" s="45">
        <f t="shared" si="24"/>
        <v>0</v>
      </c>
      <c r="P46" s="45">
        <f t="shared" si="24"/>
        <v>0</v>
      </c>
    </row>
    <row r="47" spans="1:16" ht="67.5" customHeight="1">
      <c r="A47" s="73"/>
      <c r="B47" s="24">
        <v>2010</v>
      </c>
      <c r="C47" s="101" t="s">
        <v>99</v>
      </c>
      <c r="D47" s="22">
        <v>22148</v>
      </c>
      <c r="E47" s="23">
        <f>SUM(F47+L47)</f>
        <v>21932</v>
      </c>
      <c r="F47" s="22">
        <f>G47+H47+I47+J47+K47</f>
        <v>21932</v>
      </c>
      <c r="G47" s="22">
        <v>0</v>
      </c>
      <c r="H47" s="22">
        <v>21932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</row>
    <row r="48" spans="1:16" ht="35.25" customHeight="1">
      <c r="A48" s="129">
        <v>754</v>
      </c>
      <c r="B48" s="10"/>
      <c r="C48" s="135" t="s">
        <v>115</v>
      </c>
      <c r="D48" s="49">
        <f t="shared" ref="D48:P48" si="25">SUM(D49:D49)</f>
        <v>1500</v>
      </c>
      <c r="E48" s="49">
        <f t="shared" si="25"/>
        <v>1500</v>
      </c>
      <c r="F48" s="49">
        <f t="shared" si="25"/>
        <v>1500</v>
      </c>
      <c r="G48" s="49">
        <f t="shared" si="25"/>
        <v>0</v>
      </c>
      <c r="H48" s="49">
        <f t="shared" si="25"/>
        <v>1500</v>
      </c>
      <c r="I48" s="49">
        <f t="shared" si="25"/>
        <v>0</v>
      </c>
      <c r="J48" s="49">
        <f t="shared" si="25"/>
        <v>0</v>
      </c>
      <c r="K48" s="49">
        <f t="shared" si="25"/>
        <v>0</v>
      </c>
      <c r="L48" s="49">
        <f t="shared" si="25"/>
        <v>0</v>
      </c>
      <c r="M48" s="49">
        <f t="shared" si="25"/>
        <v>0</v>
      </c>
      <c r="N48" s="49">
        <f t="shared" si="25"/>
        <v>0</v>
      </c>
      <c r="O48" s="49">
        <f t="shared" si="25"/>
        <v>0</v>
      </c>
      <c r="P48" s="49">
        <f t="shared" si="25"/>
        <v>0</v>
      </c>
    </row>
    <row r="49" spans="1:16" ht="74.25" customHeight="1">
      <c r="A49" s="128"/>
      <c r="B49" s="24">
        <v>2010</v>
      </c>
      <c r="C49" s="101" t="s">
        <v>99</v>
      </c>
      <c r="D49" s="22">
        <v>1500</v>
      </c>
      <c r="E49" s="23">
        <f>SUM(F49+L49)</f>
        <v>1500</v>
      </c>
      <c r="F49" s="22">
        <f>G49+H49+I49+J49+K49</f>
        <v>1500</v>
      </c>
      <c r="G49" s="22">
        <v>0</v>
      </c>
      <c r="H49" s="22">
        <v>1500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</row>
    <row r="50" spans="1:16" ht="29.25" customHeight="1">
      <c r="A50" s="140"/>
      <c r="B50" s="57"/>
      <c r="C50" s="102"/>
      <c r="D50" s="65"/>
      <c r="E50" s="66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46" t="s">
        <v>136</v>
      </c>
    </row>
    <row r="51" spans="1:16" ht="26.25" customHeight="1">
      <c r="A51" s="139"/>
      <c r="B51" s="61"/>
      <c r="C51" s="103"/>
      <c r="D51" s="67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ht="81.75" customHeight="1">
      <c r="A52" s="136">
        <v>756</v>
      </c>
      <c r="B52" s="15"/>
      <c r="C52" s="137" t="s">
        <v>107</v>
      </c>
      <c r="D52" s="138">
        <f t="shared" ref="D52:P52" si="26">SUM(D53:D66)</f>
        <v>2846594</v>
      </c>
      <c r="E52" s="138">
        <f t="shared" si="26"/>
        <v>1554840.0199999998</v>
      </c>
      <c r="F52" s="138">
        <f t="shared" si="26"/>
        <v>1554840.0199999998</v>
      </c>
      <c r="G52" s="138">
        <f t="shared" si="26"/>
        <v>1554840.0199999998</v>
      </c>
      <c r="H52" s="138">
        <f t="shared" si="26"/>
        <v>0</v>
      </c>
      <c r="I52" s="138">
        <f t="shared" si="26"/>
        <v>0</v>
      </c>
      <c r="J52" s="138">
        <f t="shared" si="26"/>
        <v>0</v>
      </c>
      <c r="K52" s="138">
        <f t="shared" si="26"/>
        <v>0</v>
      </c>
      <c r="L52" s="138">
        <f t="shared" si="26"/>
        <v>0</v>
      </c>
      <c r="M52" s="138">
        <f t="shared" si="26"/>
        <v>0</v>
      </c>
      <c r="N52" s="138">
        <f t="shared" si="26"/>
        <v>0</v>
      </c>
      <c r="O52" s="138">
        <f t="shared" si="26"/>
        <v>0</v>
      </c>
      <c r="P52" s="138">
        <f t="shared" si="26"/>
        <v>0</v>
      </c>
    </row>
    <row r="53" spans="1:16" ht="20.25" customHeight="1">
      <c r="A53" s="54"/>
      <c r="B53" s="8" t="s">
        <v>130</v>
      </c>
      <c r="C53" s="80" t="s">
        <v>65</v>
      </c>
      <c r="D53" s="12">
        <v>938207</v>
      </c>
      <c r="E53" s="11">
        <f t="shared" ref="E53:E65" si="27">SUM(F53+L53)</f>
        <v>420867</v>
      </c>
      <c r="F53" s="12">
        <f t="shared" ref="F53:F71" si="28">G53+H53+I53+J53+K53</f>
        <v>420867</v>
      </c>
      <c r="G53" s="12">
        <v>420867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22">
        <v>0</v>
      </c>
      <c r="P53" s="12">
        <v>0</v>
      </c>
    </row>
    <row r="54" spans="1:16" ht="22.5" customHeight="1">
      <c r="A54" s="55"/>
      <c r="B54" s="8" t="s">
        <v>131</v>
      </c>
      <c r="C54" s="80" t="s">
        <v>66</v>
      </c>
      <c r="D54" s="12">
        <v>6000</v>
      </c>
      <c r="E54" s="11">
        <f t="shared" si="27"/>
        <v>3331.78</v>
      </c>
      <c r="F54" s="12">
        <f t="shared" si="28"/>
        <v>3331.78</v>
      </c>
      <c r="G54" s="12">
        <v>3331.78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2">
        <v>0</v>
      </c>
      <c r="P54" s="12">
        <v>0</v>
      </c>
    </row>
    <row r="55" spans="1:16" ht="12.4" customHeight="1">
      <c r="A55" s="55"/>
      <c r="B55" s="4" t="s">
        <v>67</v>
      </c>
      <c r="C55" s="7" t="s">
        <v>68</v>
      </c>
      <c r="D55" s="12">
        <v>1087000</v>
      </c>
      <c r="E55" s="11">
        <f t="shared" si="27"/>
        <v>640587.82999999996</v>
      </c>
      <c r="F55" s="12">
        <f t="shared" si="28"/>
        <v>640587.82999999996</v>
      </c>
      <c r="G55" s="12">
        <v>640587.82999999996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2">
        <v>0</v>
      </c>
      <c r="P55" s="12">
        <v>0</v>
      </c>
    </row>
    <row r="56" spans="1:16" ht="12.4" customHeight="1">
      <c r="A56" s="55"/>
      <c r="B56" s="4" t="s">
        <v>69</v>
      </c>
      <c r="C56" s="7" t="s">
        <v>70</v>
      </c>
      <c r="D56" s="12">
        <v>584800</v>
      </c>
      <c r="E56" s="11">
        <f t="shared" si="27"/>
        <v>343281.43</v>
      </c>
      <c r="F56" s="12">
        <f t="shared" si="28"/>
        <v>343281.43</v>
      </c>
      <c r="G56" s="12">
        <v>343281.43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2">
        <v>0</v>
      </c>
      <c r="P56" s="12">
        <v>0</v>
      </c>
    </row>
    <row r="57" spans="1:16" ht="12.4" customHeight="1">
      <c r="A57" s="55"/>
      <c r="B57" s="4" t="s">
        <v>71</v>
      </c>
      <c r="C57" s="7" t="s">
        <v>72</v>
      </c>
      <c r="D57" s="12">
        <v>54000</v>
      </c>
      <c r="E57" s="11">
        <f t="shared" si="27"/>
        <v>33195.699999999997</v>
      </c>
      <c r="F57" s="12">
        <f t="shared" si="28"/>
        <v>33195.699999999997</v>
      </c>
      <c r="G57" s="12">
        <v>33195.699999999997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22">
        <v>0</v>
      </c>
      <c r="P57" s="12">
        <v>0</v>
      </c>
    </row>
    <row r="58" spans="1:16" ht="12.4" customHeight="1">
      <c r="A58" s="55"/>
      <c r="B58" s="4" t="s">
        <v>73</v>
      </c>
      <c r="C58" s="7" t="s">
        <v>74</v>
      </c>
      <c r="D58" s="12">
        <v>65487</v>
      </c>
      <c r="E58" s="11">
        <f t="shared" si="27"/>
        <v>41820.5</v>
      </c>
      <c r="F58" s="12">
        <f t="shared" si="28"/>
        <v>41820.5</v>
      </c>
      <c r="G58" s="12">
        <v>41820.5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22">
        <v>0</v>
      </c>
      <c r="P58" s="12">
        <v>0</v>
      </c>
    </row>
    <row r="59" spans="1:16" ht="33.75" customHeight="1">
      <c r="A59" s="55"/>
      <c r="B59" s="24" t="s">
        <v>75</v>
      </c>
      <c r="C59" s="101" t="s">
        <v>108</v>
      </c>
      <c r="D59" s="22">
        <v>20000</v>
      </c>
      <c r="E59" s="23">
        <f t="shared" si="27"/>
        <v>7874.63</v>
      </c>
      <c r="F59" s="12">
        <f t="shared" si="28"/>
        <v>7874.63</v>
      </c>
      <c r="G59" s="22">
        <v>7874.63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1:16" ht="12.4" customHeight="1">
      <c r="A60" s="55"/>
      <c r="B60" s="4" t="s">
        <v>76</v>
      </c>
      <c r="C60" s="7" t="s">
        <v>77</v>
      </c>
      <c r="D60" s="12">
        <v>15000</v>
      </c>
      <c r="E60" s="11">
        <f t="shared" si="27"/>
        <v>3390.7</v>
      </c>
      <c r="F60" s="12">
        <f t="shared" si="28"/>
        <v>3390.7</v>
      </c>
      <c r="G60" s="12">
        <v>3390.7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22">
        <v>0</v>
      </c>
      <c r="P60" s="12">
        <v>0</v>
      </c>
    </row>
    <row r="61" spans="1:16" ht="12.4" customHeight="1">
      <c r="A61" s="55"/>
      <c r="B61" s="4" t="s">
        <v>78</v>
      </c>
      <c r="C61" s="7" t="s">
        <v>79</v>
      </c>
      <c r="D61" s="12">
        <v>15000</v>
      </c>
      <c r="E61" s="11">
        <f t="shared" si="27"/>
        <v>5716</v>
      </c>
      <c r="F61" s="12">
        <f t="shared" si="28"/>
        <v>5716</v>
      </c>
      <c r="G61" s="12">
        <v>5716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22">
        <v>0</v>
      </c>
      <c r="P61" s="12">
        <v>0</v>
      </c>
    </row>
    <row r="62" spans="1:16" ht="12.4" customHeight="1">
      <c r="A62" s="55"/>
      <c r="B62" s="4" t="s">
        <v>80</v>
      </c>
      <c r="C62" s="7" t="s">
        <v>81</v>
      </c>
      <c r="D62" s="12">
        <v>300</v>
      </c>
      <c r="E62" s="11">
        <f t="shared" si="27"/>
        <v>0</v>
      </c>
      <c r="F62" s="12">
        <f t="shared" si="28"/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71">
        <v>0</v>
      </c>
      <c r="P62" s="12">
        <v>0</v>
      </c>
    </row>
    <row r="63" spans="1:16" ht="28.5" customHeight="1">
      <c r="A63" s="55"/>
      <c r="B63" s="122" t="s">
        <v>82</v>
      </c>
      <c r="C63" s="126" t="s">
        <v>109</v>
      </c>
      <c r="D63" s="83">
        <v>5000</v>
      </c>
      <c r="E63" s="123">
        <f t="shared" si="27"/>
        <v>15376.22</v>
      </c>
      <c r="F63" s="81">
        <f t="shared" si="28"/>
        <v>15376.22</v>
      </c>
      <c r="G63" s="83">
        <v>15376.22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ht="12.4" customHeight="1">
      <c r="A64" s="55"/>
      <c r="B64" s="3" t="s">
        <v>83</v>
      </c>
      <c r="C64" s="7" t="s">
        <v>84</v>
      </c>
      <c r="D64" s="12">
        <v>50000</v>
      </c>
      <c r="E64" s="11">
        <f t="shared" si="27"/>
        <v>38747.599999999999</v>
      </c>
      <c r="F64" s="12">
        <f t="shared" si="28"/>
        <v>38747.599999999999</v>
      </c>
      <c r="G64" s="12">
        <v>38747.599999999999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22">
        <v>0</v>
      </c>
      <c r="P64" s="12">
        <v>0</v>
      </c>
    </row>
    <row r="65" spans="1:16" ht="12.4" customHeight="1">
      <c r="A65" s="55"/>
      <c r="B65" s="3" t="s">
        <v>62</v>
      </c>
      <c r="C65" s="7" t="s">
        <v>63</v>
      </c>
      <c r="D65" s="12">
        <v>1300</v>
      </c>
      <c r="E65" s="11">
        <f t="shared" si="27"/>
        <v>836.8</v>
      </c>
      <c r="F65" s="12">
        <f t="shared" si="28"/>
        <v>836.8</v>
      </c>
      <c r="G65" s="12">
        <v>836.8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2">
        <v>0</v>
      </c>
      <c r="P65" s="12">
        <v>0</v>
      </c>
    </row>
    <row r="66" spans="1:16" ht="20.25" customHeight="1">
      <c r="A66" s="127"/>
      <c r="B66" s="3" t="s">
        <v>85</v>
      </c>
      <c r="C66" s="20" t="s">
        <v>86</v>
      </c>
      <c r="D66" s="12">
        <v>4500</v>
      </c>
      <c r="E66" s="11">
        <f t="shared" ref="E66" si="29">SUM(F66+L66)</f>
        <v>-186.17</v>
      </c>
      <c r="F66" s="12">
        <f t="shared" si="28"/>
        <v>-186.17</v>
      </c>
      <c r="G66" s="12">
        <v>-186.17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2">
        <v>0</v>
      </c>
      <c r="P66" s="12">
        <v>0</v>
      </c>
    </row>
    <row r="67" spans="1:16" ht="12.4" customHeight="1">
      <c r="A67" s="64">
        <v>758</v>
      </c>
      <c r="B67" s="15"/>
      <c r="C67" s="16" t="s">
        <v>87</v>
      </c>
      <c r="D67" s="79">
        <f>SUM(D68:D71)</f>
        <v>3237261</v>
      </c>
      <c r="E67" s="79">
        <f t="shared" ref="E67:P67" si="30">SUM(E68:E71)</f>
        <v>1855381.42</v>
      </c>
      <c r="F67" s="79">
        <f t="shared" si="30"/>
        <v>1855381.42</v>
      </c>
      <c r="G67" s="79">
        <f t="shared" si="30"/>
        <v>1855381.42</v>
      </c>
      <c r="H67" s="79">
        <f t="shared" si="30"/>
        <v>0</v>
      </c>
      <c r="I67" s="79">
        <f t="shared" si="30"/>
        <v>0</v>
      </c>
      <c r="J67" s="79">
        <f t="shared" si="30"/>
        <v>0</v>
      </c>
      <c r="K67" s="79">
        <f t="shared" si="30"/>
        <v>0</v>
      </c>
      <c r="L67" s="79">
        <f t="shared" si="30"/>
        <v>0</v>
      </c>
      <c r="M67" s="79">
        <f t="shared" si="30"/>
        <v>0</v>
      </c>
      <c r="N67" s="79">
        <f t="shared" si="30"/>
        <v>0</v>
      </c>
      <c r="O67" s="79">
        <f t="shared" si="30"/>
        <v>0</v>
      </c>
      <c r="P67" s="79">
        <f t="shared" si="30"/>
        <v>0</v>
      </c>
    </row>
    <row r="68" spans="1:16" ht="12.4" customHeight="1">
      <c r="A68" s="152"/>
      <c r="B68" s="95" t="s">
        <v>114</v>
      </c>
      <c r="C68" s="7" t="s">
        <v>57</v>
      </c>
      <c r="D68" s="12">
        <v>10000</v>
      </c>
      <c r="E68" s="11">
        <f t="shared" ref="E68" si="31">SUM(F68+L68)</f>
        <v>2940</v>
      </c>
      <c r="F68" s="12">
        <f t="shared" si="28"/>
        <v>2940</v>
      </c>
      <c r="G68" s="12">
        <v>2940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71">
        <v>0</v>
      </c>
      <c r="P68" s="12">
        <v>0</v>
      </c>
    </row>
    <row r="69" spans="1:16" ht="12.4" customHeight="1">
      <c r="A69" s="153"/>
      <c r="B69" s="96" t="s">
        <v>59</v>
      </c>
      <c r="C69" s="105" t="s">
        <v>60</v>
      </c>
      <c r="D69" s="81">
        <v>0</v>
      </c>
      <c r="E69" s="82">
        <f>SUM(F69+L69)</f>
        <v>637.41999999999996</v>
      </c>
      <c r="F69" s="81">
        <f>G69+H69+I69+J69+K69</f>
        <v>637.41999999999996</v>
      </c>
      <c r="G69" s="81">
        <v>637.41999999999996</v>
      </c>
      <c r="H69" s="81">
        <v>0</v>
      </c>
      <c r="I69" s="81">
        <v>0</v>
      </c>
      <c r="J69" s="81">
        <v>0</v>
      </c>
      <c r="K69" s="81">
        <v>0</v>
      </c>
      <c r="L69" s="83">
        <f t="shared" ref="L69" si="32">SUM(M69:P69)</f>
        <v>0</v>
      </c>
      <c r="M69" s="81">
        <v>0</v>
      </c>
      <c r="N69" s="81">
        <v>0</v>
      </c>
      <c r="O69" s="81">
        <v>0</v>
      </c>
      <c r="P69" s="81">
        <v>0</v>
      </c>
    </row>
    <row r="70" spans="1:16" ht="21.75" customHeight="1">
      <c r="A70" s="153"/>
      <c r="B70" s="97">
        <v>2920</v>
      </c>
      <c r="C70" s="80" t="s">
        <v>88</v>
      </c>
      <c r="D70" s="12">
        <v>2064195</v>
      </c>
      <c r="E70" s="11">
        <f>SUM(F70+L70)</f>
        <v>1270272</v>
      </c>
      <c r="F70" s="12">
        <f t="shared" si="28"/>
        <v>1270272</v>
      </c>
      <c r="G70" s="12">
        <v>1270272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22">
        <v>0</v>
      </c>
      <c r="P70" s="12">
        <v>0</v>
      </c>
    </row>
    <row r="71" spans="1:16" ht="22.5" customHeight="1">
      <c r="A71" s="153"/>
      <c r="B71" s="97">
        <v>2920</v>
      </c>
      <c r="C71" s="80" t="s">
        <v>89</v>
      </c>
      <c r="D71" s="12">
        <v>1163066</v>
      </c>
      <c r="E71" s="11">
        <f>SUM(F71+L71)</f>
        <v>581532</v>
      </c>
      <c r="F71" s="12">
        <f t="shared" si="28"/>
        <v>581532</v>
      </c>
      <c r="G71" s="12">
        <v>581532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2">
        <v>0</v>
      </c>
      <c r="P71" s="12">
        <v>0</v>
      </c>
    </row>
    <row r="72" spans="1:16" ht="12.4" customHeight="1">
      <c r="A72" s="91">
        <v>801</v>
      </c>
      <c r="B72" s="90"/>
      <c r="C72" s="92" t="s">
        <v>90</v>
      </c>
      <c r="D72" s="19">
        <f t="shared" ref="D72:P72" si="33">SUM(D73:D79)</f>
        <v>146643</v>
      </c>
      <c r="E72" s="19">
        <f t="shared" si="33"/>
        <v>73552.61</v>
      </c>
      <c r="F72" s="19">
        <f t="shared" si="33"/>
        <v>73552.61</v>
      </c>
      <c r="G72" s="19">
        <f t="shared" si="33"/>
        <v>73552.61</v>
      </c>
      <c r="H72" s="19">
        <f t="shared" si="33"/>
        <v>0</v>
      </c>
      <c r="I72" s="19">
        <f t="shared" si="33"/>
        <v>0</v>
      </c>
      <c r="J72" s="19">
        <f t="shared" si="33"/>
        <v>0</v>
      </c>
      <c r="K72" s="19">
        <f t="shared" si="33"/>
        <v>0</v>
      </c>
      <c r="L72" s="19">
        <f t="shared" si="33"/>
        <v>0</v>
      </c>
      <c r="M72" s="19">
        <f t="shared" si="33"/>
        <v>0</v>
      </c>
      <c r="N72" s="19">
        <f t="shared" si="33"/>
        <v>0</v>
      </c>
      <c r="O72" s="19">
        <f t="shared" si="33"/>
        <v>0</v>
      </c>
      <c r="P72" s="19">
        <f t="shared" si="33"/>
        <v>0</v>
      </c>
    </row>
    <row r="73" spans="1:16" ht="12.4" customHeight="1">
      <c r="A73" s="93"/>
      <c r="B73" s="98" t="s">
        <v>117</v>
      </c>
      <c r="C73" s="7" t="s">
        <v>63</v>
      </c>
      <c r="D73" s="12">
        <v>0</v>
      </c>
      <c r="E73" s="11">
        <f t="shared" ref="E73:E88" si="34">SUM(F73+L73)</f>
        <v>45</v>
      </c>
      <c r="F73" s="12">
        <f t="shared" ref="F73:F88" si="35">G73+H73+I73+J73+K73</f>
        <v>45</v>
      </c>
      <c r="G73" s="12">
        <v>45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2">
        <v>0</v>
      </c>
      <c r="P73" s="12">
        <v>0</v>
      </c>
    </row>
    <row r="74" spans="1:16" ht="12.4" customHeight="1">
      <c r="A74" s="94"/>
      <c r="B74" s="95" t="s">
        <v>113</v>
      </c>
      <c r="C74" s="9" t="s">
        <v>56</v>
      </c>
      <c r="D74" s="12">
        <v>30000</v>
      </c>
      <c r="E74" s="11">
        <f t="shared" si="34"/>
        <v>11636</v>
      </c>
      <c r="F74" s="12">
        <f>SUM(G74)</f>
        <v>11636</v>
      </c>
      <c r="G74" s="12">
        <v>11636</v>
      </c>
      <c r="H74" s="12"/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</row>
    <row r="75" spans="1:16" ht="12.4" customHeight="1">
      <c r="A75" s="94"/>
      <c r="B75" s="141" t="s">
        <v>114</v>
      </c>
      <c r="C75" s="24" t="s">
        <v>57</v>
      </c>
      <c r="D75" s="74">
        <v>800</v>
      </c>
      <c r="E75" s="75">
        <f t="shared" si="34"/>
        <v>127.06</v>
      </c>
      <c r="F75" s="74">
        <f t="shared" ref="F75:F79" si="36">G75+H75+I75+J75+K75</f>
        <v>127.06</v>
      </c>
      <c r="G75" s="74">
        <v>127.06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22">
        <v>0</v>
      </c>
      <c r="P75" s="74">
        <v>0</v>
      </c>
    </row>
    <row r="76" spans="1:16" ht="12.4" customHeight="1">
      <c r="A76" s="140"/>
      <c r="B76" s="85"/>
      <c r="C76" s="57"/>
      <c r="D76" s="58"/>
      <c r="E76" s="59"/>
      <c r="F76" s="58"/>
      <c r="G76" s="58"/>
      <c r="H76" s="58"/>
      <c r="I76" s="58"/>
      <c r="J76" s="58"/>
      <c r="K76" s="58"/>
      <c r="L76" s="58"/>
      <c r="M76" s="58"/>
      <c r="N76" s="58"/>
      <c r="O76" s="65"/>
      <c r="P76" s="147" t="s">
        <v>137</v>
      </c>
    </row>
    <row r="77" spans="1:16" ht="12.4" customHeight="1">
      <c r="A77" s="139"/>
      <c r="B77" s="87"/>
      <c r="C77" s="61"/>
      <c r="D77" s="62"/>
      <c r="E77" s="63"/>
      <c r="F77" s="62"/>
      <c r="G77" s="62"/>
      <c r="H77" s="62"/>
      <c r="I77" s="62"/>
      <c r="J77" s="62"/>
      <c r="K77" s="62"/>
      <c r="L77" s="62"/>
      <c r="M77" s="62"/>
      <c r="N77" s="62"/>
      <c r="O77" s="67"/>
      <c r="P77" s="62"/>
    </row>
    <row r="78" spans="1:16" ht="12.4" customHeight="1">
      <c r="A78" s="114"/>
      <c r="B78" s="96" t="s">
        <v>59</v>
      </c>
      <c r="C78" s="105" t="s">
        <v>60</v>
      </c>
      <c r="D78" s="81">
        <v>0</v>
      </c>
      <c r="E78" s="82">
        <f>SUM(F78+L78)</f>
        <v>3819.55</v>
      </c>
      <c r="F78" s="81">
        <f>G78+H78+I78+J78+K78</f>
        <v>3819.55</v>
      </c>
      <c r="G78" s="81">
        <v>3819.55</v>
      </c>
      <c r="H78" s="81">
        <v>0</v>
      </c>
      <c r="I78" s="81">
        <v>0</v>
      </c>
      <c r="J78" s="81">
        <v>0</v>
      </c>
      <c r="K78" s="81">
        <v>0</v>
      </c>
      <c r="L78" s="83">
        <f t="shared" ref="L78" si="37">SUM(M78:P78)</f>
        <v>0</v>
      </c>
      <c r="M78" s="81">
        <v>0</v>
      </c>
      <c r="N78" s="81">
        <v>0</v>
      </c>
      <c r="O78" s="81">
        <v>0</v>
      </c>
      <c r="P78" s="81">
        <v>0</v>
      </c>
    </row>
    <row r="79" spans="1:16" ht="45.75" customHeight="1">
      <c r="A79" s="114"/>
      <c r="B79" s="4">
        <v>2030</v>
      </c>
      <c r="C79" s="80" t="s">
        <v>101</v>
      </c>
      <c r="D79" s="12">
        <v>115843</v>
      </c>
      <c r="E79" s="11">
        <f t="shared" ref="E79" si="38">SUM(F79+L79)</f>
        <v>57925</v>
      </c>
      <c r="F79" s="12">
        <f t="shared" si="36"/>
        <v>57925</v>
      </c>
      <c r="G79" s="12">
        <v>57925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/>
      <c r="P79" s="12">
        <v>0</v>
      </c>
    </row>
    <row r="80" spans="1:16" ht="20.25" customHeight="1">
      <c r="A80" s="78">
        <v>851</v>
      </c>
      <c r="B80" s="115"/>
      <c r="C80" s="16" t="s">
        <v>91</v>
      </c>
      <c r="D80" s="17">
        <f t="shared" ref="D80:N80" si="39">SUM(D81)</f>
        <v>44000</v>
      </c>
      <c r="E80" s="17">
        <f t="shared" si="34"/>
        <v>28889.07</v>
      </c>
      <c r="F80" s="50">
        <f t="shared" si="35"/>
        <v>28889.07</v>
      </c>
      <c r="G80" s="17">
        <f t="shared" si="39"/>
        <v>28889.07</v>
      </c>
      <c r="H80" s="17">
        <f t="shared" si="39"/>
        <v>0</v>
      </c>
      <c r="I80" s="17">
        <f t="shared" si="39"/>
        <v>0</v>
      </c>
      <c r="J80" s="17">
        <f t="shared" si="39"/>
        <v>0</v>
      </c>
      <c r="K80" s="17">
        <f t="shared" si="39"/>
        <v>0</v>
      </c>
      <c r="L80" s="17">
        <f t="shared" si="39"/>
        <v>0</v>
      </c>
      <c r="M80" s="17">
        <f t="shared" si="39"/>
        <v>0</v>
      </c>
      <c r="N80" s="17">
        <f t="shared" si="39"/>
        <v>0</v>
      </c>
      <c r="O80" s="17"/>
      <c r="P80" s="17">
        <f>SUM(P81)</f>
        <v>0</v>
      </c>
    </row>
    <row r="81" spans="1:16" ht="33" customHeight="1">
      <c r="A81" s="113"/>
      <c r="B81" s="46" t="s">
        <v>92</v>
      </c>
      <c r="C81" s="101" t="s">
        <v>93</v>
      </c>
      <c r="D81" s="74">
        <v>44000</v>
      </c>
      <c r="E81" s="75">
        <f t="shared" si="34"/>
        <v>28889.07</v>
      </c>
      <c r="F81" s="74">
        <f t="shared" si="35"/>
        <v>28889.07</v>
      </c>
      <c r="G81" s="74">
        <v>28889.07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/>
      <c r="P81" s="74">
        <v>0</v>
      </c>
    </row>
    <row r="82" spans="1:16">
      <c r="A82" s="116">
        <v>852</v>
      </c>
      <c r="B82" s="115"/>
      <c r="C82" s="115" t="s">
        <v>94</v>
      </c>
      <c r="D82" s="17">
        <f>SUM(D83:D89)</f>
        <v>898174</v>
      </c>
      <c r="E82" s="17">
        <f t="shared" ref="E82:P82" si="40">SUM(E83:E89)</f>
        <v>504318.42000000004</v>
      </c>
      <c r="F82" s="17">
        <f t="shared" si="40"/>
        <v>503618.42000000004</v>
      </c>
      <c r="G82" s="17">
        <f t="shared" si="40"/>
        <v>59536.42</v>
      </c>
      <c r="H82" s="17">
        <f t="shared" si="40"/>
        <v>444082</v>
      </c>
      <c r="I82" s="17">
        <f t="shared" si="40"/>
        <v>0</v>
      </c>
      <c r="J82" s="17">
        <f t="shared" si="40"/>
        <v>0</v>
      </c>
      <c r="K82" s="17">
        <f t="shared" si="40"/>
        <v>0</v>
      </c>
      <c r="L82" s="17">
        <f t="shared" si="40"/>
        <v>700</v>
      </c>
      <c r="M82" s="17">
        <f t="shared" si="40"/>
        <v>700</v>
      </c>
      <c r="N82" s="17">
        <f t="shared" si="40"/>
        <v>0</v>
      </c>
      <c r="O82" s="17">
        <f t="shared" si="40"/>
        <v>0</v>
      </c>
      <c r="P82" s="17">
        <f t="shared" si="40"/>
        <v>0</v>
      </c>
    </row>
    <row r="83" spans="1:16">
      <c r="A83" s="69"/>
      <c r="B83" s="97" t="s">
        <v>55</v>
      </c>
      <c r="C83" s="7" t="s">
        <v>56</v>
      </c>
      <c r="D83" s="12">
        <v>500</v>
      </c>
      <c r="E83" s="11">
        <f t="shared" si="34"/>
        <v>316.39999999999998</v>
      </c>
      <c r="F83" s="12">
        <f t="shared" si="35"/>
        <v>316.39999999999998</v>
      </c>
      <c r="G83" s="12">
        <v>316.39999999999998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/>
      <c r="P83" s="12">
        <v>0</v>
      </c>
    </row>
    <row r="84" spans="1:16" ht="22.5">
      <c r="A84" s="70"/>
      <c r="B84" s="95" t="s">
        <v>132</v>
      </c>
      <c r="C84" s="80" t="s">
        <v>140</v>
      </c>
      <c r="D84" s="12">
        <v>0</v>
      </c>
      <c r="E84" s="11">
        <f t="shared" ref="E84:E85" si="41">SUM(F84+L84)</f>
        <v>700</v>
      </c>
      <c r="F84" s="12">
        <f t="shared" ref="F84:F85" si="42">G84+H84+I84+J84+K84</f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f>SUM(M84:P84)</f>
        <v>700</v>
      </c>
      <c r="M84" s="12">
        <v>700</v>
      </c>
      <c r="N84" s="12">
        <v>0</v>
      </c>
      <c r="O84" s="12">
        <v>0</v>
      </c>
      <c r="P84" s="12">
        <v>0</v>
      </c>
    </row>
    <row r="85" spans="1:16">
      <c r="A85" s="70"/>
      <c r="B85" s="141" t="s">
        <v>114</v>
      </c>
      <c r="C85" s="24" t="s">
        <v>57</v>
      </c>
      <c r="D85" s="74">
        <v>1300</v>
      </c>
      <c r="E85" s="75">
        <f t="shared" si="41"/>
        <v>654.27</v>
      </c>
      <c r="F85" s="74">
        <f t="shared" si="42"/>
        <v>654.27</v>
      </c>
      <c r="G85" s="74">
        <v>654.27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22">
        <v>0</v>
      </c>
      <c r="P85" s="74">
        <v>0</v>
      </c>
    </row>
    <row r="86" spans="1:16">
      <c r="A86" s="70"/>
      <c r="B86" s="95" t="s">
        <v>59</v>
      </c>
      <c r="C86" s="7" t="s">
        <v>60</v>
      </c>
      <c r="D86" s="12">
        <v>1700</v>
      </c>
      <c r="E86" s="11">
        <f t="shared" si="34"/>
        <v>1315.73</v>
      </c>
      <c r="F86" s="12">
        <f t="shared" si="35"/>
        <v>1315.73</v>
      </c>
      <c r="G86" s="12">
        <v>1315.73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</row>
    <row r="87" spans="1:16" ht="69.75" customHeight="1">
      <c r="A87" s="70"/>
      <c r="B87" s="97">
        <v>2010</v>
      </c>
      <c r="C87" s="80" t="s">
        <v>99</v>
      </c>
      <c r="D87" s="12">
        <v>778889</v>
      </c>
      <c r="E87" s="11">
        <f t="shared" si="34"/>
        <v>444082</v>
      </c>
      <c r="F87" s="12">
        <f t="shared" si="35"/>
        <v>444082</v>
      </c>
      <c r="G87" s="12">
        <v>0</v>
      </c>
      <c r="H87" s="12">
        <v>444082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</row>
    <row r="88" spans="1:16" ht="33.75">
      <c r="A88" s="70"/>
      <c r="B88" s="97">
        <v>2030</v>
      </c>
      <c r="C88" s="80" t="s">
        <v>101</v>
      </c>
      <c r="D88" s="12">
        <v>114785</v>
      </c>
      <c r="E88" s="11">
        <f t="shared" si="34"/>
        <v>56891</v>
      </c>
      <c r="F88" s="12">
        <f t="shared" si="35"/>
        <v>56891</v>
      </c>
      <c r="G88" s="12">
        <v>56891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/>
      <c r="P88" s="12">
        <v>0</v>
      </c>
    </row>
    <row r="89" spans="1:16" ht="56.25">
      <c r="A89" s="70"/>
      <c r="B89" s="46">
        <v>2360</v>
      </c>
      <c r="C89" s="101" t="s">
        <v>100</v>
      </c>
      <c r="D89" s="22">
        <v>1000</v>
      </c>
      <c r="E89" s="23">
        <f>SUM(F89+L89)</f>
        <v>359.02</v>
      </c>
      <c r="F89" s="22">
        <f>G89+H89+I89+J89+K89</f>
        <v>359.02</v>
      </c>
      <c r="G89" s="22">
        <v>359.02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</row>
    <row r="90" spans="1:16" ht="22.5">
      <c r="A90" s="132">
        <v>854</v>
      </c>
      <c r="B90" s="131"/>
      <c r="C90" s="21" t="s">
        <v>95</v>
      </c>
      <c r="D90" s="17">
        <f t="shared" ref="D90:P90" si="43">SUM(D91)</f>
        <v>8026</v>
      </c>
      <c r="E90" s="17">
        <f t="shared" ref="E90:E95" si="44">SUM(F90+L90)</f>
        <v>8026</v>
      </c>
      <c r="F90" s="50">
        <f t="shared" ref="F90:F95" si="45">G90+H90+I90+J90+K90</f>
        <v>8026</v>
      </c>
      <c r="G90" s="17">
        <f t="shared" si="43"/>
        <v>8026</v>
      </c>
      <c r="H90" s="17">
        <f t="shared" si="43"/>
        <v>0</v>
      </c>
      <c r="I90" s="17">
        <f t="shared" si="43"/>
        <v>0</v>
      </c>
      <c r="J90" s="17">
        <f t="shared" si="43"/>
        <v>0</v>
      </c>
      <c r="K90" s="17">
        <f t="shared" si="43"/>
        <v>0</v>
      </c>
      <c r="L90" s="17">
        <f t="shared" si="43"/>
        <v>0</v>
      </c>
      <c r="M90" s="17">
        <f t="shared" si="43"/>
        <v>0</v>
      </c>
      <c r="N90" s="17">
        <f t="shared" si="43"/>
        <v>0</v>
      </c>
      <c r="O90" s="17">
        <f t="shared" si="43"/>
        <v>0</v>
      </c>
      <c r="P90" s="17">
        <f t="shared" si="43"/>
        <v>0</v>
      </c>
    </row>
    <row r="91" spans="1:16" ht="45" customHeight="1">
      <c r="A91" s="113"/>
      <c r="B91" s="46">
        <v>2030</v>
      </c>
      <c r="C91" s="101" t="s">
        <v>101</v>
      </c>
      <c r="D91" s="74">
        <v>8026</v>
      </c>
      <c r="E91" s="75">
        <f t="shared" si="44"/>
        <v>8026</v>
      </c>
      <c r="F91" s="74">
        <f t="shared" si="45"/>
        <v>8026</v>
      </c>
      <c r="G91" s="74">
        <v>8026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/>
      <c r="P91" s="74">
        <v>0</v>
      </c>
    </row>
    <row r="92" spans="1:16" ht="29.25" customHeight="1">
      <c r="A92" s="143"/>
      <c r="B92" s="56"/>
      <c r="C92" s="102"/>
      <c r="D92" s="58"/>
      <c r="E92" s="5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147" t="s">
        <v>138</v>
      </c>
    </row>
    <row r="93" spans="1:16" ht="40.5" customHeight="1">
      <c r="A93" s="144"/>
      <c r="B93" s="60"/>
      <c r="C93" s="103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</row>
    <row r="94" spans="1:16" ht="50.25" customHeight="1">
      <c r="A94" s="132">
        <v>900</v>
      </c>
      <c r="B94" s="131"/>
      <c r="C94" s="21" t="s">
        <v>97</v>
      </c>
      <c r="D94" s="17">
        <f>SUM(D95:D97)</f>
        <v>242000</v>
      </c>
      <c r="E94" s="17">
        <f t="shared" si="44"/>
        <v>114990.74</v>
      </c>
      <c r="F94" s="50">
        <f t="shared" si="45"/>
        <v>114990.74</v>
      </c>
      <c r="G94" s="17">
        <f>SUM(G95:G97)</f>
        <v>114990.74</v>
      </c>
      <c r="H94" s="17">
        <f t="shared" ref="H94:O94" si="46">SUM(H95:H95)</f>
        <v>0</v>
      </c>
      <c r="I94" s="17">
        <f t="shared" si="46"/>
        <v>0</v>
      </c>
      <c r="J94" s="17">
        <f t="shared" si="46"/>
        <v>0</v>
      </c>
      <c r="K94" s="17">
        <f t="shared" si="46"/>
        <v>0</v>
      </c>
      <c r="L94" s="17">
        <f t="shared" si="46"/>
        <v>0</v>
      </c>
      <c r="M94" s="17">
        <f t="shared" si="46"/>
        <v>0</v>
      </c>
      <c r="N94" s="17">
        <f t="shared" si="46"/>
        <v>0</v>
      </c>
      <c r="O94" s="17">
        <f t="shared" si="46"/>
        <v>0</v>
      </c>
      <c r="P94" s="17">
        <f>SUM(P95:P95)</f>
        <v>0</v>
      </c>
    </row>
    <row r="95" spans="1:16" ht="29.25">
      <c r="A95" s="151"/>
      <c r="B95" s="7" t="s">
        <v>82</v>
      </c>
      <c r="C95" s="145" t="s">
        <v>109</v>
      </c>
      <c r="D95" s="71">
        <v>240000</v>
      </c>
      <c r="E95" s="72">
        <f t="shared" si="44"/>
        <v>111763.39</v>
      </c>
      <c r="F95" s="12">
        <f t="shared" si="45"/>
        <v>111763.39</v>
      </c>
      <c r="G95" s="71">
        <v>111763.39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</row>
    <row r="96" spans="1:16">
      <c r="A96" s="151"/>
      <c r="B96" s="142" t="s">
        <v>62</v>
      </c>
      <c r="C96" s="105" t="s">
        <v>63</v>
      </c>
      <c r="D96" s="81">
        <v>2000</v>
      </c>
      <c r="E96" s="82">
        <f t="shared" ref="E96:E97" si="47">SUM(F96+L96)</f>
        <v>3183.35</v>
      </c>
      <c r="F96" s="81">
        <f t="shared" ref="F96:F97" si="48">G96+H96+I96+J96+K96</f>
        <v>3183.35</v>
      </c>
      <c r="G96" s="81">
        <v>3183.35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</row>
    <row r="97" spans="1:17" ht="22.5">
      <c r="A97" s="151"/>
      <c r="B97" s="3" t="s">
        <v>85</v>
      </c>
      <c r="C97" s="80" t="s">
        <v>86</v>
      </c>
      <c r="D97" s="12">
        <v>0</v>
      </c>
      <c r="E97" s="11">
        <f t="shared" si="47"/>
        <v>44</v>
      </c>
      <c r="F97" s="12">
        <f t="shared" si="48"/>
        <v>44</v>
      </c>
      <c r="G97" s="12">
        <v>44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2">
        <v>0</v>
      </c>
      <c r="P97" s="12">
        <v>0</v>
      </c>
    </row>
    <row r="98" spans="1:17">
      <c r="A98" s="154" t="s">
        <v>96</v>
      </c>
      <c r="B98" s="154"/>
      <c r="C98" s="154"/>
      <c r="D98" s="17">
        <f>SUM(D13+D21+D25+D27+D37+D46+D48+D52+D67+D72+D80+D82+D90+D94)</f>
        <v>9665242.8800000008</v>
      </c>
      <c r="E98" s="17">
        <f>SUM(E13+E21+E25+E27+E37+E46+E48+E52+E67+E72+E80+E82+E90+E94)</f>
        <v>4700354.3199999994</v>
      </c>
      <c r="F98" s="17">
        <f>SUM(F13+F21+F25+F27+F37+F46+F48+F52+F67+F72+F80+F82+F90+F94)</f>
        <v>4537765.3199999994</v>
      </c>
      <c r="G98" s="17">
        <f>SUM(G13+G21+G25+G27+G37+G46+G48+G52+G67+G72+G80+G82+G90+G94)</f>
        <v>3879239.4099999997</v>
      </c>
      <c r="H98" s="17">
        <f>SUM(H13+H21+H25+H27+H37+H46+H48+H52+H67+H72+H80+H82+H90+H94)</f>
        <v>615658.65</v>
      </c>
      <c r="I98" s="17">
        <f>SUM(I13+I21+I25+I27+I37+I46+I48+I52+I67+I72+I80+I82+I90+I94)</f>
        <v>0</v>
      </c>
      <c r="J98" s="17">
        <f>SUM(J13+J21+J25+J27+J37+J46+J48+J52+J67+J72+J80+J82+J90+J94)</f>
        <v>0</v>
      </c>
      <c r="K98" s="17">
        <f>SUM(K13+K21+K25+K27+K37+K46+K48+K52+K67+K72+K80+K82+K90+K94)</f>
        <v>42867.259999999995</v>
      </c>
      <c r="L98" s="17">
        <f>SUM(L13+L21+L25+L27+L37+L46+L48+L52+L67+L72+L80+L82+L90+L94)</f>
        <v>162589</v>
      </c>
      <c r="M98" s="17">
        <f>SUM(M13+M21+M25+M27+M37+M46+M48+M52+M67+M72+M80+M82+M90+M94)</f>
        <v>700</v>
      </c>
      <c r="N98" s="17">
        <f>SUM(N13+N21+N25+N27+N37+N46+N48+N52+N67+N72+N80+N82+N90+N94)</f>
        <v>38104</v>
      </c>
      <c r="O98" s="17">
        <f>SUM(O13+O21+O25+O27+O37+O46+O48+O52+O67+O72+O80+O82+O90+O94)</f>
        <v>123785</v>
      </c>
      <c r="P98" s="17">
        <f>SUM(P13+P21+P25+P27+P37+P46+P48+P52+P67+P72+P80+P82+P90+P94)</f>
        <v>0</v>
      </c>
      <c r="Q98" s="2"/>
    </row>
    <row r="101" spans="1:17">
      <c r="D101" s="88"/>
      <c r="E101" s="88"/>
    </row>
    <row r="102" spans="1:17">
      <c r="D102" s="77"/>
      <c r="E102" s="77"/>
    </row>
    <row r="119" spans="16:16">
      <c r="P119" s="148" t="s">
        <v>139</v>
      </c>
    </row>
  </sheetData>
  <mergeCells count="17">
    <mergeCell ref="C4:C11"/>
    <mergeCell ref="B4:B11"/>
    <mergeCell ref="A4:A11"/>
    <mergeCell ref="A22:A24"/>
    <mergeCell ref="F4:P4"/>
    <mergeCell ref="F5:K5"/>
    <mergeCell ref="L5:P5"/>
    <mergeCell ref="F6:F9"/>
    <mergeCell ref="G6:K6"/>
    <mergeCell ref="L6:L9"/>
    <mergeCell ref="M6:P6"/>
    <mergeCell ref="G7:G11"/>
    <mergeCell ref="B13:C13"/>
    <mergeCell ref="B37:C37"/>
    <mergeCell ref="A95:A97"/>
    <mergeCell ref="A68:A71"/>
    <mergeCell ref="A98:C98"/>
  </mergeCells>
  <pageMargins left="0.39370078740157483" right="0.35433070866141736" top="0.82677165354330717" bottom="0.8267716535433071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pcuser</cp:lastModifiedBy>
  <cp:lastPrinted>2015-08-21T11:33:56Z</cp:lastPrinted>
  <dcterms:created xsi:type="dcterms:W3CDTF">2010-10-13T09:48:04Z</dcterms:created>
  <dcterms:modified xsi:type="dcterms:W3CDTF">2015-08-21T11:34:07Z</dcterms:modified>
</cp:coreProperties>
</file>