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709"/>
  </bookViews>
  <sheets>
    <sheet name="wydatki" sheetId="1" r:id="rId1"/>
    <sheet name="Arkusz1" sheetId="2" r:id="rId2"/>
  </sheets>
  <definedNames>
    <definedName name="Excel_BuiltIn_Print_Area_3_1">wydatki!$A$1:$F$298</definedName>
    <definedName name="Excel_BuiltIn_Print_Area_3_1_1">wydatki!$A$1:$F$298</definedName>
    <definedName name="Excel_BuiltIn_Print_Area_3_1_1_1">wydatki!$A$1:$F$294</definedName>
    <definedName name="Excel_BuiltIn_Print_Area_4_1">wydatki!$A$1:$F$317</definedName>
    <definedName name="Excel_BuiltIn_Print_Area_4_1_1">wydatki!$A$1:$F$316</definedName>
    <definedName name="_xlnm.Print_Area" localSheetId="0">wydatki!$A$1:$F$315</definedName>
  </definedNames>
  <calcPr calcId="125725"/>
</workbook>
</file>

<file path=xl/calcChain.xml><?xml version="1.0" encoding="utf-8"?>
<calcChain xmlns="http://schemas.openxmlformats.org/spreadsheetml/2006/main">
  <c r="E15" i="1"/>
  <c r="D15"/>
  <c r="E295"/>
  <c r="D295"/>
  <c r="E177"/>
  <c r="E172" s="1"/>
  <c r="D177"/>
  <c r="D172" s="1"/>
  <c r="D171" s="1"/>
  <c r="D100"/>
  <c r="D99" s="1"/>
  <c r="D98" s="1"/>
  <c r="E81"/>
  <c r="D81"/>
  <c r="E54"/>
  <c r="D54"/>
  <c r="E268"/>
  <c r="E267" s="1"/>
  <c r="E266" s="1"/>
  <c r="D268"/>
  <c r="D267" s="1"/>
  <c r="D266" s="1"/>
  <c r="D143"/>
  <c r="D49"/>
  <c r="E87"/>
  <c r="D87"/>
  <c r="E187"/>
  <c r="D187"/>
  <c r="D256"/>
  <c r="E256"/>
  <c r="E254" s="1"/>
  <c r="D254"/>
  <c r="E204"/>
  <c r="D204"/>
  <c r="D203" s="1"/>
  <c r="E203"/>
  <c r="E153"/>
  <c r="D153"/>
  <c r="E113"/>
  <c r="E17"/>
  <c r="D17"/>
  <c r="E208"/>
  <c r="D208"/>
  <c r="E207"/>
  <c r="D207"/>
  <c r="E206"/>
  <c r="E193"/>
  <c r="D193"/>
  <c r="E192"/>
  <c r="D192"/>
  <c r="E191"/>
  <c r="E147"/>
  <c r="D147"/>
  <c r="E146"/>
  <c r="D113"/>
  <c r="E121"/>
  <c r="E120" s="1"/>
  <c r="E119" s="1"/>
  <c r="E103"/>
  <c r="E107"/>
  <c r="E105" s="1"/>
  <c r="E112"/>
  <c r="E111" s="1"/>
  <c r="D112"/>
  <c r="D111" s="1"/>
  <c r="D103"/>
  <c r="D107"/>
  <c r="D105" s="1"/>
  <c r="D121"/>
  <c r="D120" s="1"/>
  <c r="D119" s="1"/>
  <c r="E95"/>
  <c r="D95"/>
  <c r="E80"/>
  <c r="E79" s="1"/>
  <c r="D80"/>
  <c r="D79" s="1"/>
  <c r="D12"/>
  <c r="E215"/>
  <c r="E100"/>
  <c r="E99" s="1"/>
  <c r="E12"/>
  <c r="D8"/>
  <c r="D7" s="1"/>
  <c r="E8"/>
  <c r="E7" s="1"/>
  <c r="D10"/>
  <c r="E10"/>
  <c r="D11"/>
  <c r="E11"/>
  <c r="D18"/>
  <c r="E18"/>
  <c r="D25"/>
  <c r="D23" s="1"/>
  <c r="D22" s="1"/>
  <c r="E25"/>
  <c r="E23" s="1"/>
  <c r="D30"/>
  <c r="E30"/>
  <c r="D34"/>
  <c r="D32" s="1"/>
  <c r="D29" s="1"/>
  <c r="D28" s="1"/>
  <c r="E34"/>
  <c r="E32" s="1"/>
  <c r="D39"/>
  <c r="E39"/>
  <c r="D42"/>
  <c r="E42"/>
  <c r="D43"/>
  <c r="E43"/>
  <c r="D48"/>
  <c r="D47" s="1"/>
  <c r="E48"/>
  <c r="E47" s="1"/>
  <c r="E46" s="1"/>
  <c r="E49"/>
  <c r="D63"/>
  <c r="D61" s="1"/>
  <c r="D53" s="1"/>
  <c r="E63"/>
  <c r="E61" s="1"/>
  <c r="E53" s="1"/>
  <c r="D69"/>
  <c r="E69"/>
  <c r="E67" s="1"/>
  <c r="D72"/>
  <c r="E72"/>
  <c r="D76"/>
  <c r="D74" s="1"/>
  <c r="E76"/>
  <c r="E74" s="1"/>
  <c r="E71" s="1"/>
  <c r="D85"/>
  <c r="D84" s="1"/>
  <c r="E85"/>
  <c r="E84" s="1"/>
  <c r="D94"/>
  <c r="D92" s="1"/>
  <c r="D91" s="1"/>
  <c r="E94"/>
  <c r="E92" s="1"/>
  <c r="E91" s="1"/>
  <c r="D124"/>
  <c r="D123" s="1"/>
  <c r="E124"/>
  <c r="E123" s="1"/>
  <c r="D126"/>
  <c r="E126"/>
  <c r="D129"/>
  <c r="D128" s="1"/>
  <c r="E129"/>
  <c r="E128" s="1"/>
  <c r="D130"/>
  <c r="E130"/>
  <c r="D136"/>
  <c r="D134" s="1"/>
  <c r="D133" s="1"/>
  <c r="E136"/>
  <c r="E134" s="1"/>
  <c r="E133" s="1"/>
  <c r="D141"/>
  <c r="D140" s="1"/>
  <c r="E143"/>
  <c r="E141" s="1"/>
  <c r="D150"/>
  <c r="D149" s="1"/>
  <c r="E150"/>
  <c r="E149" s="1"/>
  <c r="D157"/>
  <c r="D155" s="1"/>
  <c r="E157"/>
  <c r="E155" s="1"/>
  <c r="D162"/>
  <c r="D161" s="1"/>
  <c r="D160" s="1"/>
  <c r="E162"/>
  <c r="E161" s="1"/>
  <c r="D168"/>
  <c r="D166" s="1"/>
  <c r="E168"/>
  <c r="E166" s="1"/>
  <c r="E165" s="1"/>
  <c r="D182"/>
  <c r="D180" s="1"/>
  <c r="D179" s="1"/>
  <c r="E182"/>
  <c r="E180" s="1"/>
  <c r="D199"/>
  <c r="D197" s="1"/>
  <c r="E199"/>
  <c r="E197" s="1"/>
  <c r="D215"/>
  <c r="D213" s="1"/>
  <c r="E213"/>
  <c r="E211" s="1"/>
  <c r="D223"/>
  <c r="D219" s="1"/>
  <c r="E223"/>
  <c r="E219" s="1"/>
  <c r="D224"/>
  <c r="E224"/>
  <c r="D228"/>
  <c r="D227" s="1"/>
  <c r="E228"/>
  <c r="E227" s="1"/>
  <c r="D236"/>
  <c r="D235" s="1"/>
  <c r="F235" s="1"/>
  <c r="E236"/>
  <c r="D239"/>
  <c r="D238" s="1"/>
  <c r="E239"/>
  <c r="E238" s="1"/>
  <c r="D244"/>
  <c r="D242" s="1"/>
  <c r="D241" s="1"/>
  <c r="E244"/>
  <c r="E242" s="1"/>
  <c r="D250"/>
  <c r="D248" s="1"/>
  <c r="E250"/>
  <c r="E248" s="1"/>
  <c r="E247" s="1"/>
  <c r="D260"/>
  <c r="D259" s="1"/>
  <c r="E260"/>
  <c r="E259" s="1"/>
  <c r="D263"/>
  <c r="D262" s="1"/>
  <c r="E263"/>
  <c r="E262" s="1"/>
  <c r="D272"/>
  <c r="D271" s="1"/>
  <c r="D270" s="1"/>
  <c r="E272"/>
  <c r="E271" s="1"/>
  <c r="E270" s="1"/>
  <c r="D275"/>
  <c r="E275"/>
  <c r="D278"/>
  <c r="D277" s="1"/>
  <c r="D274" s="1"/>
  <c r="E278"/>
  <c r="E277" s="1"/>
  <c r="D282"/>
  <c r="D281" s="1"/>
  <c r="E282"/>
  <c r="E281" s="1"/>
  <c r="E280" s="1"/>
  <c r="D284"/>
  <c r="E284"/>
  <c r="D286"/>
  <c r="D285" s="1"/>
  <c r="E286"/>
  <c r="E285" s="1"/>
  <c r="D297"/>
  <c r="E297"/>
  <c r="F126"/>
  <c r="F11"/>
  <c r="F10"/>
  <c r="F150"/>
  <c r="F124"/>
  <c r="F103"/>
  <c r="D67"/>
  <c r="D66" s="1"/>
  <c r="F42"/>
  <c r="E38"/>
  <c r="D37"/>
  <c r="F17"/>
  <c r="F8"/>
  <c r="F260"/>
  <c r="F228"/>
  <c r="F223"/>
  <c r="F129"/>
  <c r="F94"/>
  <c r="F72"/>
  <c r="E37"/>
  <c r="F48"/>
  <c r="F39"/>
  <c r="F30"/>
  <c r="D294" l="1"/>
  <c r="E14"/>
  <c r="E294"/>
  <c r="E293" s="1"/>
  <c r="D14"/>
  <c r="F15"/>
  <c r="F295"/>
  <c r="D196"/>
  <c r="E98"/>
  <c r="F99"/>
  <c r="E171"/>
  <c r="F172"/>
  <c r="F54"/>
  <c r="F263"/>
  <c r="F275"/>
  <c r="F236"/>
  <c r="F203"/>
  <c r="F204"/>
  <c r="E196"/>
  <c r="E190" s="1"/>
  <c r="E152"/>
  <c r="F171"/>
  <c r="D152"/>
  <c r="F153"/>
  <c r="F128"/>
  <c r="E186"/>
  <c r="E185" s="1"/>
  <c r="F297"/>
  <c r="D186"/>
  <c r="D185" s="1"/>
  <c r="F37"/>
  <c r="F262"/>
  <c r="F285"/>
  <c r="F284"/>
  <c r="F192"/>
  <c r="D258"/>
  <c r="F259"/>
  <c r="E258"/>
  <c r="F258" s="1"/>
  <c r="D211"/>
  <c r="F213"/>
  <c r="D38"/>
  <c r="F38" s="1"/>
  <c r="D6"/>
  <c r="E66"/>
  <c r="F66" s="1"/>
  <c r="F67"/>
  <c r="F32"/>
  <c r="E29"/>
  <c r="E22"/>
  <c r="E21" s="1"/>
  <c r="F23"/>
  <c r="E6"/>
  <c r="F7"/>
  <c r="F286"/>
  <c r="F227"/>
  <c r="F219"/>
  <c r="F149"/>
  <c r="F123"/>
  <c r="D102"/>
  <c r="D97" s="1"/>
  <c r="F111"/>
  <c r="F147"/>
  <c r="F207"/>
  <c r="F14"/>
  <c r="D253"/>
  <c r="F294"/>
  <c r="D293"/>
  <c r="F277"/>
  <c r="E274"/>
  <c r="F274" s="1"/>
  <c r="F271"/>
  <c r="E241"/>
  <c r="F241" s="1"/>
  <c r="F242"/>
  <c r="E179"/>
  <c r="F179" s="1"/>
  <c r="F180"/>
  <c r="E160"/>
  <c r="F160" s="1"/>
  <c r="F161"/>
  <c r="E140"/>
  <c r="F140" s="1"/>
  <c r="F141"/>
  <c r="F92"/>
  <c r="F85"/>
  <c r="F84"/>
  <c r="D46"/>
  <c r="F46" s="1"/>
  <c r="F47"/>
  <c r="D21"/>
  <c r="F21" s="1"/>
  <c r="F22"/>
  <c r="F211"/>
  <c r="F79"/>
  <c r="D280"/>
  <c r="D265" s="1"/>
  <c r="F281"/>
  <c r="D247"/>
  <c r="F247" s="1"/>
  <c r="F248"/>
  <c r="F197"/>
  <c r="D165"/>
  <c r="F165" s="1"/>
  <c r="F166"/>
  <c r="F155"/>
  <c r="F134"/>
  <c r="D71"/>
  <c r="F71" s="1"/>
  <c r="F74"/>
  <c r="E52"/>
  <c r="F61"/>
  <c r="F98"/>
  <c r="E102"/>
  <c r="F105"/>
  <c r="F119"/>
  <c r="F120"/>
  <c r="E253"/>
  <c r="D146"/>
  <c r="F146" s="1"/>
  <c r="D191"/>
  <c r="F191" s="1"/>
  <c r="D206"/>
  <c r="F293" l="1"/>
  <c r="F102"/>
  <c r="E265"/>
  <c r="F186"/>
  <c r="F6"/>
  <c r="F152"/>
  <c r="F185"/>
  <c r="D202"/>
  <c r="F280"/>
  <c r="E202"/>
  <c r="F254"/>
  <c r="F253"/>
  <c r="E97"/>
  <c r="F97" s="1"/>
  <c r="D52"/>
  <c r="E132"/>
  <c r="F29"/>
  <c r="E28"/>
  <c r="F28" s="1"/>
  <c r="F265"/>
  <c r="F266"/>
  <c r="F91"/>
  <c r="F206"/>
  <c r="F53"/>
  <c r="F133"/>
  <c r="D132"/>
  <c r="F196"/>
  <c r="F190" s="1"/>
  <c r="D190"/>
  <c r="F202" l="1"/>
  <c r="D299"/>
  <c r="E299"/>
  <c r="F132"/>
  <c r="F52"/>
  <c r="F299" l="1"/>
</calcChain>
</file>

<file path=xl/sharedStrings.xml><?xml version="1.0" encoding="utf-8"?>
<sst xmlns="http://schemas.openxmlformats.org/spreadsheetml/2006/main" count="314" uniqueCount="100">
  <si>
    <t>Tabela Nr 3</t>
  </si>
  <si>
    <t>III.</t>
  </si>
  <si>
    <t>Wykonanie</t>
  </si>
  <si>
    <t>Dział</t>
  </si>
  <si>
    <t>Rozdział</t>
  </si>
  <si>
    <t>Nazwa</t>
  </si>
  <si>
    <t>%</t>
  </si>
  <si>
    <t>O10</t>
  </si>
  <si>
    <t>Rolnictwo i łowiectwo</t>
  </si>
  <si>
    <t>O1010</t>
  </si>
  <si>
    <t>Infrastruktura wodociągowa i sanitacyjna wsi</t>
  </si>
  <si>
    <t>Wydatki majątkowe, w tym:</t>
  </si>
  <si>
    <t>- z udziałem środków z UE</t>
  </si>
  <si>
    <t>- inwestycje i zakupy inwestycyjne</t>
  </si>
  <si>
    <t>O1030</t>
  </si>
  <si>
    <t>Izby rolnicze</t>
  </si>
  <si>
    <t>Wydatki bieżące, w tym:</t>
  </si>
  <si>
    <t>Wydatki jednostek budżetowych, z tego:</t>
  </si>
  <si>
    <t>- wydatki związane z realizacją ich zadań statutowych</t>
  </si>
  <si>
    <t>O1095</t>
  </si>
  <si>
    <t xml:space="preserve">Pozostała działalność </t>
  </si>
  <si>
    <t>- wynagrodzenia i składki od nich naliczane</t>
  </si>
  <si>
    <t>Pozostała działalność</t>
  </si>
  <si>
    <t>Dostarczanie wody</t>
  </si>
  <si>
    <t>Świadczenia na rzecz osób fizycznych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</si>
  <si>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</si>
  <si>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</si>
  <si>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</si>
  <si>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</si>
  <si>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</si>
  <si>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</si>
  <si>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</si>
  <si>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</si>
  <si>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</si>
  <si>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</si>
  <si>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j.s.t.</t>
  </si>
  <si>
    <t xml:space="preserve">Urzędy naczelnych organów władzy </t>
  </si>
  <si>
    <t>państwowej,kontroli i ochrony prawa</t>
  </si>
  <si>
    <t>Jednostki terenowe Policji</t>
  </si>
  <si>
    <t>Ochotnicze Straże Pożarne</t>
  </si>
  <si>
    <t>Wydatki majątkowe</t>
  </si>
  <si>
    <t>Dotacje na zadania bieżące</t>
  </si>
  <si>
    <t>Obsługa długu publicznego</t>
  </si>
  <si>
    <t xml:space="preserve">Obsługa papierów wartościowych, kredytów </t>
  </si>
  <si>
    <t>i pożyczek j.s.t.</t>
  </si>
  <si>
    <t>Wydatki na obsługę długu</t>
  </si>
  <si>
    <t>Rezerwy ogólne i celowe</t>
  </si>
  <si>
    <t>Rezerwa ogólna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</si>
  <si>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</si>
  <si>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</si>
  <si>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</si>
  <si>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</si>
  <si>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</si>
  <si>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</si>
  <si>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 administracyjnej szkół</t>
  </si>
  <si>
    <t>Dokształcanie i doskonalenie nauczycieli</t>
  </si>
  <si>
    <t>Wydatki na programy finansowane z udziałem UE</t>
  </si>
  <si>
    <t>Ochrona zdrowia</t>
  </si>
  <si>
    <t>Przeciwdziałanie alkoholizmowi</t>
  </si>
  <si>
    <t>Pomoc społeczna</t>
  </si>
  <si>
    <t>oraz składki na ubezpieczenia emerytalne i rentowe</t>
  </si>
  <si>
    <t>z ubezpieczenia społecznego</t>
  </si>
  <si>
    <t xml:space="preserve">Składki na ubezpieczenie zdrowotne opłacane </t>
  </si>
  <si>
    <t>za osoby  pobierające niektóre świadczenia</t>
  </si>
  <si>
    <t xml:space="preserve"> z pomocy społecznej, niektóre świadczenia </t>
  </si>
  <si>
    <t>rodzinne oraz za osoby uczestniczące w</t>
  </si>
  <si>
    <t>zajęciach centrum integracji społecznej</t>
  </si>
  <si>
    <t>Zasiłki i pomoc w naturze oraz składki</t>
  </si>
  <si>
    <t>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</si>
  <si>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</si>
  <si>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</si>
  <si>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</si>
  <si>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</si>
  <si>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</si>
  <si>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</si>
  <si>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</si>
  <si>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ulic, placów i dróg</t>
  </si>
  <si>
    <t>Oświetlenie ulic, placów i dróg</t>
  </si>
  <si>
    <t>Kultura i ochrona dziedzictwa narodowego</t>
  </si>
  <si>
    <t>Biblioteki</t>
  </si>
  <si>
    <t>Ogółem</t>
  </si>
  <si>
    <t xml:space="preserve">Kultura fizyczna </t>
  </si>
  <si>
    <t xml:space="preserve">Zadania w zakresie kultury fizycznej </t>
  </si>
  <si>
    <t>Inne formy wychowania przedszkolnego</t>
  </si>
  <si>
    <t>Przeciwdziałanie narkomanii</t>
  </si>
  <si>
    <t>Obrona cywilna</t>
  </si>
  <si>
    <t>Rodziny zastepcze</t>
  </si>
  <si>
    <t>Zadania w zakresie przeciwdziałania przemocy w rodzinie</t>
  </si>
  <si>
    <t>Urzędy naczelnych organów władzy państwowej,</t>
  </si>
  <si>
    <t xml:space="preserve"> kontroli i ochrony prawa oraz sądownictwa</t>
  </si>
  <si>
    <t>Bezpieczeństwo publiczne i ochrona przeciwpożarowa</t>
  </si>
  <si>
    <t>Różne rozliczenia</t>
  </si>
  <si>
    <t>Wytwarzanie i zaopatrywanie w energię elektryczną, wodę i gaz</t>
  </si>
  <si>
    <t>Stołówki szkolne i przedszkolne</t>
  </si>
  <si>
    <t>Świadczenia rodzinne, świadczenia z funduszu alimentacyjnego</t>
  </si>
  <si>
    <t>Poradnie psychologiczno-pedagogiczne, w tym: poradnie specjalistyczne</t>
  </si>
  <si>
    <t>Gospodarka odpadami</t>
  </si>
  <si>
    <t>wydatki zwiazane z realizacją ich zadań statutowych</t>
  </si>
  <si>
    <t>Wykonanie wydatków w 2013 roku</t>
  </si>
  <si>
    <t>Plan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</si>
</sst>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u/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NumberFormat="1"/>
    <xf numFmtId="0" fontId="1" fillId="0" borderId="0" xfId="0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3" borderId="0" xfId="0" applyNumberFormat="1" applyFont="1" applyFill="1" applyBorder="1"/>
    <xf numFmtId="164" fontId="4" fillId="4" borderId="4" xfId="0" applyNumberFormat="1" applyFont="1" applyFill="1" applyBorder="1"/>
    <xf numFmtId="0" fontId="5" fillId="0" borderId="3" xfId="0" applyFont="1" applyBorder="1" applyAlignment="1"/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3" fillId="0" borderId="0" xfId="0" applyFont="1" applyBorder="1" applyAlignment="1">
      <alignment horizontal="center"/>
    </xf>
    <xf numFmtId="4" fontId="6" fillId="0" borderId="6" xfId="0" applyNumberFormat="1" applyFont="1" applyBorder="1"/>
    <xf numFmtId="164" fontId="3" fillId="4" borderId="4" xfId="0" applyNumberFormat="1" applyFont="1" applyFill="1" applyBorder="1"/>
    <xf numFmtId="4" fontId="3" fillId="0" borderId="6" xfId="0" applyNumberFormat="1" applyFont="1" applyBorder="1"/>
    <xf numFmtId="164" fontId="5" fillId="4" borderId="4" xfId="0" applyNumberFormat="1" applyFont="1" applyFill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0" fontId="3" fillId="4" borderId="4" xfId="0" applyFont="1" applyFill="1" applyBorder="1"/>
    <xf numFmtId="0" fontId="3" fillId="0" borderId="6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4" fontId="3" fillId="3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 applyBorder="1"/>
    <xf numFmtId="164" fontId="6" fillId="4" borderId="4" xfId="0" applyNumberFormat="1" applyFont="1" applyFill="1" applyBorder="1"/>
    <xf numFmtId="0" fontId="5" fillId="0" borderId="6" xfId="0" applyFont="1" applyBorder="1" applyAlignment="1"/>
    <xf numFmtId="0" fontId="6" fillId="4" borderId="4" xfId="0" applyFont="1" applyFill="1" applyBorder="1"/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4" borderId="4" xfId="0" applyFont="1" applyFill="1" applyBorder="1"/>
    <xf numFmtId="0" fontId="4" fillId="0" borderId="9" xfId="0" applyFont="1" applyBorder="1" applyAlignment="1">
      <alignment horizontal="left"/>
    </xf>
    <xf numFmtId="4" fontId="4" fillId="0" borderId="9" xfId="0" applyNumberFormat="1" applyFont="1" applyBorder="1"/>
    <xf numFmtId="164" fontId="4" fillId="4" borderId="10" xfId="0" applyNumberFormat="1" applyFont="1" applyFill="1" applyBorder="1"/>
    <xf numFmtId="4" fontId="7" fillId="3" borderId="0" xfId="0" applyNumberFormat="1" applyFont="1" applyFill="1" applyBorder="1"/>
    <xf numFmtId="0" fontId="8" fillId="4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11" xfId="0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" fontId="2" fillId="3" borderId="9" xfId="0" applyNumberFormat="1" applyFont="1" applyFill="1" applyBorder="1"/>
    <xf numFmtId="164" fontId="5" fillId="4" borderId="1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5" fillId="0" borderId="8" xfId="0" applyFont="1" applyFill="1" applyBorder="1"/>
    <xf numFmtId="0" fontId="5" fillId="0" borderId="7" xfId="0" applyFont="1" applyFill="1" applyBorder="1"/>
    <xf numFmtId="0" fontId="2" fillId="4" borderId="4" xfId="0" applyFont="1" applyFill="1" applyBorder="1"/>
    <xf numFmtId="4" fontId="4" fillId="0" borderId="0" xfId="0" applyNumberFormat="1" applyFont="1" applyBorder="1" applyAlignment="1">
      <alignment horizontal="right"/>
    </xf>
    <xf numFmtId="4" fontId="3" fillId="0" borderId="13" xfId="0" applyNumberFormat="1" applyFont="1" applyBorder="1"/>
    <xf numFmtId="0" fontId="3" fillId="0" borderId="8" xfId="0" applyFont="1" applyFill="1" applyBorder="1"/>
    <xf numFmtId="0" fontId="3" fillId="0" borderId="7" xfId="0" applyFont="1" applyFill="1" applyBorder="1"/>
    <xf numFmtId="0" fontId="2" fillId="0" borderId="0" xfId="0" applyFont="1" applyBorder="1"/>
    <xf numFmtId="0" fontId="4" fillId="0" borderId="3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164" fontId="8" fillId="4" borderId="4" xfId="0" applyNumberFormat="1" applyFont="1" applyFill="1" applyBorder="1"/>
    <xf numFmtId="0" fontId="2" fillId="5" borderId="0" xfId="0" applyFont="1" applyFill="1" applyBorder="1" applyAlignment="1">
      <alignment horizontal="left"/>
    </xf>
    <xf numFmtId="4" fontId="4" fillId="5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6" xfId="0" applyFont="1" applyBorder="1"/>
    <xf numFmtId="0" fontId="3" fillId="0" borderId="6" xfId="0" applyFont="1" applyBorder="1"/>
    <xf numFmtId="0" fontId="3" fillId="0" borderId="2" xfId="0" applyFont="1" applyBorder="1"/>
    <xf numFmtId="0" fontId="5" fillId="0" borderId="2" xfId="0" applyFont="1" applyBorder="1"/>
    <xf numFmtId="0" fontId="3" fillId="0" borderId="14" xfId="0" applyFont="1" applyBorder="1"/>
    <xf numFmtId="4" fontId="9" fillId="0" borderId="0" xfId="0" applyNumberFormat="1" applyFont="1" applyBorder="1"/>
    <xf numFmtId="0" fontId="9" fillId="0" borderId="0" xfId="0" applyFont="1" applyBorder="1"/>
    <xf numFmtId="0" fontId="5" fillId="0" borderId="14" xfId="0" applyFont="1" applyBorder="1"/>
    <xf numFmtId="4" fontId="5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4" fontId="4" fillId="0" borderId="9" xfId="0" applyNumberFormat="1" applyFont="1" applyFill="1" applyBorder="1"/>
    <xf numFmtId="0" fontId="2" fillId="3" borderId="0" xfId="0" applyFont="1" applyFill="1" applyBorder="1" applyAlignment="1">
      <alignment horizontal="center" wrapText="1"/>
    </xf>
    <xf numFmtId="4" fontId="3" fillId="0" borderId="8" xfId="0" applyNumberFormat="1" applyFont="1" applyFill="1" applyBorder="1"/>
    <xf numFmtId="4" fontId="3" fillId="0" borderId="7" xfId="0" applyNumberFormat="1" applyFont="1" applyFill="1" applyBorder="1"/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/>
    <xf numFmtId="0" fontId="3" fillId="0" borderId="13" xfId="0" applyFont="1" applyBorder="1" applyAlignment="1">
      <alignment horizontal="left"/>
    </xf>
    <xf numFmtId="164" fontId="2" fillId="4" borderId="4" xfId="0" applyNumberFormat="1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 wrapText="1"/>
    </xf>
    <xf numFmtId="4" fontId="5" fillId="0" borderId="0" xfId="0" applyNumberFormat="1" applyFont="1" applyFill="1" applyBorder="1"/>
    <xf numFmtId="0" fontId="5" fillId="0" borderId="0" xfId="0" applyFont="1" applyFill="1" applyBorder="1"/>
    <xf numFmtId="4" fontId="5" fillId="0" borderId="8" xfId="0" applyNumberFormat="1" applyFont="1" applyFill="1" applyBorder="1"/>
    <xf numFmtId="4" fontId="5" fillId="0" borderId="7" xfId="0" applyNumberFormat="1" applyFont="1" applyFill="1" applyBorder="1"/>
    <xf numFmtId="0" fontId="5" fillId="0" borderId="16" xfId="0" applyFont="1" applyBorder="1"/>
    <xf numFmtId="0" fontId="6" fillId="0" borderId="17" xfId="0" applyFont="1" applyBorder="1" applyAlignment="1">
      <alignment horizontal="left"/>
    </xf>
    <xf numFmtId="0" fontId="5" fillId="0" borderId="18" xfId="0" applyFont="1" applyBorder="1"/>
    <xf numFmtId="0" fontId="3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6" fillId="0" borderId="0" xfId="0" applyNumberFormat="1" applyFont="1" applyBorder="1"/>
    <xf numFmtId="0" fontId="3" fillId="0" borderId="13" xfId="0" applyFont="1" applyBorder="1"/>
    <xf numFmtId="0" fontId="2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/>
    <xf numFmtId="0" fontId="2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/>
    <xf numFmtId="0" fontId="6" fillId="0" borderId="7" xfId="0" applyFont="1" applyFill="1" applyBorder="1" applyAlignment="1">
      <alignment horizontal="left"/>
    </xf>
    <xf numFmtId="4" fontId="6" fillId="0" borderId="7" xfId="0" applyNumberFormat="1" applyFont="1" applyFill="1" applyBorder="1"/>
    <xf numFmtId="0" fontId="6" fillId="0" borderId="8" xfId="0" applyFont="1" applyFill="1" applyBorder="1" applyAlignment="1">
      <alignment horizontal="left"/>
    </xf>
    <xf numFmtId="4" fontId="6" fillId="0" borderId="8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4" fontId="2" fillId="3" borderId="15" xfId="0" applyNumberFormat="1" applyFont="1" applyFill="1" applyBorder="1"/>
    <xf numFmtId="164" fontId="4" fillId="4" borderId="15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workbookViewId="0">
      <selection activeCell="C305" sqref="C305:G325"/>
    </sheetView>
  </sheetViews>
  <sheetFormatPr defaultRowHeight="12.75"/>
  <cols>
    <col min="1" max="1" width="5.85546875" customWidth="1"/>
    <col min="2" max="2" width="8.28515625" customWidth="1"/>
    <col min="3" max="3" width="45.5703125" customWidth="1"/>
    <col min="4" max="4" width="12.42578125" customWidth="1"/>
    <col min="5" max="5" width="12" customWidth="1"/>
    <col min="6" max="6" width="7.5703125" customWidth="1"/>
    <col min="7" max="7" width="13" customWidth="1"/>
  </cols>
  <sheetData>
    <row r="1" spans="1:6" ht="14.25" customHeight="1">
      <c r="A1" s="71"/>
      <c r="B1" s="71"/>
      <c r="C1" s="71"/>
      <c r="D1" s="71"/>
      <c r="E1" s="71" t="s">
        <v>0</v>
      </c>
      <c r="F1" s="71"/>
    </row>
    <row r="2" spans="1:6" ht="18" customHeight="1">
      <c r="A2" s="71"/>
      <c r="B2" s="72" t="s">
        <v>1</v>
      </c>
      <c r="C2" s="73" t="s">
        <v>98</v>
      </c>
      <c r="D2" s="71"/>
      <c r="E2" s="71"/>
      <c r="F2" s="71"/>
    </row>
    <row r="3" spans="1:6" ht="7.5" customHeight="1">
      <c r="A3" s="65"/>
      <c r="B3" s="65"/>
      <c r="C3" s="65"/>
      <c r="D3" s="65"/>
      <c r="E3" s="65"/>
      <c r="F3" s="65"/>
    </row>
    <row r="4" spans="1:6">
      <c r="A4" s="114" t="s">
        <v>3</v>
      </c>
      <c r="B4" s="114" t="s">
        <v>4</v>
      </c>
      <c r="C4" s="114" t="s">
        <v>5</v>
      </c>
      <c r="D4" s="114" t="s">
        <v>99</v>
      </c>
      <c r="E4" s="114" t="s">
        <v>2</v>
      </c>
      <c r="F4" s="115" t="s">
        <v>6</v>
      </c>
    </row>
    <row r="5" spans="1:6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</row>
    <row r="6" spans="1:6" ht="12.75" customHeight="1">
      <c r="A6" s="4" t="s">
        <v>7</v>
      </c>
      <c r="B6" s="5"/>
      <c r="C6" s="6" t="s">
        <v>8</v>
      </c>
      <c r="D6" s="7">
        <f>SUM(D7+D10+D14)</f>
        <v>229381.88999999998</v>
      </c>
      <c r="E6" s="7">
        <f>SUM(E7+E10+E14)</f>
        <v>218946.94999999998</v>
      </c>
      <c r="F6" s="8">
        <f>E6/D6*100</f>
        <v>95.450844005165365</v>
      </c>
    </row>
    <row r="7" spans="1:6" ht="12.75" customHeight="1">
      <c r="A7" s="9"/>
      <c r="B7" s="10" t="s">
        <v>9</v>
      </c>
      <c r="C7" s="74" t="s">
        <v>10</v>
      </c>
      <c r="D7" s="11">
        <f>SUM(D8:D8)</f>
        <v>6000</v>
      </c>
      <c r="E7" s="11">
        <f>SUM(E8:E8)</f>
        <v>0</v>
      </c>
      <c r="F7" s="8">
        <f>E7/D7*100</f>
        <v>0</v>
      </c>
    </row>
    <row r="8" spans="1:6" ht="12.75" customHeight="1">
      <c r="A8" s="9"/>
      <c r="B8" s="12"/>
      <c r="C8" s="75" t="s">
        <v>11</v>
      </c>
      <c r="D8" s="13">
        <f>SUM(D9:D9)</f>
        <v>6000</v>
      </c>
      <c r="E8" s="13">
        <f>SUM(E9:E9)</f>
        <v>0</v>
      </c>
      <c r="F8" s="14">
        <f>E8/D8*100</f>
        <v>0</v>
      </c>
    </row>
    <row r="9" spans="1:6" ht="12.75" customHeight="1">
      <c r="A9" s="9"/>
      <c r="B9" s="12"/>
      <c r="C9" s="76" t="s">
        <v>13</v>
      </c>
      <c r="D9" s="15">
        <v>6000</v>
      </c>
      <c r="E9" s="15">
        <v>0</v>
      </c>
      <c r="F9" s="16"/>
    </row>
    <row r="10" spans="1:6" ht="12.75" customHeight="1">
      <c r="A10" s="9"/>
      <c r="B10" s="10" t="s">
        <v>14</v>
      </c>
      <c r="C10" s="17" t="s">
        <v>15</v>
      </c>
      <c r="D10" s="18">
        <f>SUM(D13)</f>
        <v>11680</v>
      </c>
      <c r="E10" s="18">
        <f>SUM(E13)</f>
        <v>11245.06</v>
      </c>
      <c r="F10" s="8">
        <f>E10/D10*100</f>
        <v>96.276198630136975</v>
      </c>
    </row>
    <row r="11" spans="1:6" ht="12.75" customHeight="1">
      <c r="A11" s="9"/>
      <c r="B11" s="19"/>
      <c r="C11" s="20" t="s">
        <v>16</v>
      </c>
      <c r="D11" s="13">
        <f>SUM(D13)</f>
        <v>11680</v>
      </c>
      <c r="E11" s="13">
        <f>SUM(E13)</f>
        <v>11245.06</v>
      </c>
      <c r="F11" s="16">
        <f>E11/D11*100</f>
        <v>96.276198630136975</v>
      </c>
    </row>
    <row r="12" spans="1:6" ht="12.75" customHeight="1">
      <c r="A12" s="9"/>
      <c r="B12" s="19"/>
      <c r="C12" s="21" t="s">
        <v>17</v>
      </c>
      <c r="D12" s="22">
        <f>SUM(D13)</f>
        <v>11680</v>
      </c>
      <c r="E12" s="22">
        <f>SUM(E13)</f>
        <v>11245.06</v>
      </c>
      <c r="F12" s="16"/>
    </row>
    <row r="13" spans="1:6" ht="12.75" customHeight="1">
      <c r="A13" s="9"/>
      <c r="B13" s="12"/>
      <c r="C13" s="77" t="s">
        <v>18</v>
      </c>
      <c r="D13" s="15">
        <v>11680</v>
      </c>
      <c r="E13" s="15">
        <v>11245.06</v>
      </c>
      <c r="F13" s="23"/>
    </row>
    <row r="14" spans="1:6" ht="12.75" customHeight="1">
      <c r="A14" s="9"/>
      <c r="B14" s="10" t="s">
        <v>19</v>
      </c>
      <c r="C14" s="17" t="s">
        <v>20</v>
      </c>
      <c r="D14" s="18">
        <f>SUM(D15+D17)</f>
        <v>211701.88999999998</v>
      </c>
      <c r="E14" s="18">
        <f>SUM(E15+E17)</f>
        <v>207701.88999999998</v>
      </c>
      <c r="F14" s="8">
        <f>E14/D14*100</f>
        <v>98.110550642698556</v>
      </c>
    </row>
    <row r="15" spans="1:6" ht="12.75" customHeight="1">
      <c r="A15" s="9"/>
      <c r="B15" s="10"/>
      <c r="C15" s="75" t="s">
        <v>11</v>
      </c>
      <c r="D15" s="13">
        <f>SUM(D16:D16)</f>
        <v>4000</v>
      </c>
      <c r="E15" s="13">
        <f>SUM(E16:E16)</f>
        <v>0</v>
      </c>
      <c r="F15" s="14">
        <f>E15/D15*100</f>
        <v>0</v>
      </c>
    </row>
    <row r="16" spans="1:6" ht="12.75" customHeight="1">
      <c r="A16" s="9"/>
      <c r="B16" s="10"/>
      <c r="C16" s="76" t="s">
        <v>13</v>
      </c>
      <c r="D16" s="15">
        <v>4000</v>
      </c>
      <c r="E16" s="15">
        <v>0</v>
      </c>
      <c r="F16" s="16"/>
    </row>
    <row r="17" spans="1:6" ht="12.75" customHeight="1">
      <c r="A17" s="9"/>
      <c r="B17" s="12"/>
      <c r="C17" s="20" t="s">
        <v>16</v>
      </c>
      <c r="D17" s="13">
        <f>SUM(D19:D20)</f>
        <v>207701.88999999998</v>
      </c>
      <c r="E17" s="13">
        <f>SUM(E19:E20)</f>
        <v>207701.88999999998</v>
      </c>
      <c r="F17" s="16">
        <f>E17/D17*100</f>
        <v>100</v>
      </c>
    </row>
    <row r="18" spans="1:6" ht="12.75" customHeight="1">
      <c r="A18" s="9"/>
      <c r="B18" s="12"/>
      <c r="C18" s="21" t="s">
        <v>17</v>
      </c>
      <c r="D18" s="22">
        <f>SUM(D19:D20)</f>
        <v>207701.88999999998</v>
      </c>
      <c r="E18" s="22">
        <f>SUM(E19:E20)</f>
        <v>207701.88999999998</v>
      </c>
      <c r="F18" s="23"/>
    </row>
    <row r="19" spans="1:6" ht="12.75" customHeight="1">
      <c r="A19" s="9"/>
      <c r="B19" s="12"/>
      <c r="C19" s="24" t="s">
        <v>21</v>
      </c>
      <c r="D19" s="15">
        <v>2632.08</v>
      </c>
      <c r="E19" s="15">
        <v>2632.08</v>
      </c>
      <c r="F19" s="23"/>
    </row>
    <row r="20" spans="1:6" ht="12.75" customHeight="1">
      <c r="A20" s="9"/>
      <c r="B20" s="12"/>
      <c r="C20" s="77" t="s">
        <v>18</v>
      </c>
      <c r="D20" s="15">
        <v>205069.81</v>
      </c>
      <c r="E20" s="15">
        <v>205069.81</v>
      </c>
      <c r="F20" s="23"/>
    </row>
    <row r="21" spans="1:6" ht="25.5" customHeight="1">
      <c r="A21" s="4">
        <v>400</v>
      </c>
      <c r="B21" s="5"/>
      <c r="C21" s="90" t="s">
        <v>92</v>
      </c>
      <c r="D21" s="7">
        <f>SUM(D22)</f>
        <v>130476</v>
      </c>
      <c r="E21" s="7">
        <f>SUM(E22)</f>
        <v>113426.46999999999</v>
      </c>
      <c r="F21" s="8">
        <f>E21/D21*100</f>
        <v>86.932822894631954</v>
      </c>
    </row>
    <row r="22" spans="1:6" ht="12.75" customHeight="1">
      <c r="A22" s="27"/>
      <c r="B22" s="10">
        <v>40002</v>
      </c>
      <c r="C22" s="28" t="s">
        <v>23</v>
      </c>
      <c r="D22" s="18">
        <f>SUM(D23)</f>
        <v>130476</v>
      </c>
      <c r="E22" s="18">
        <f>SUM(E23)</f>
        <v>113426.46999999999</v>
      </c>
      <c r="F22" s="8">
        <f>E22/D22*100</f>
        <v>86.932822894631954</v>
      </c>
    </row>
    <row r="23" spans="1:6" ht="12.75" customHeight="1">
      <c r="A23" s="29"/>
      <c r="B23" s="12"/>
      <c r="C23" s="20" t="s">
        <v>16</v>
      </c>
      <c r="D23" s="13">
        <f>SUM(D24:D25)</f>
        <v>130476</v>
      </c>
      <c r="E23" s="13">
        <f>SUM(E24:E25)</f>
        <v>113426.46999999999</v>
      </c>
      <c r="F23" s="16">
        <f>E23/D23*100</f>
        <v>86.932822894631954</v>
      </c>
    </row>
    <row r="24" spans="1:6" ht="12.75" customHeight="1">
      <c r="A24" s="29"/>
      <c r="B24" s="12"/>
      <c r="C24" s="21" t="s">
        <v>24</v>
      </c>
      <c r="D24" s="22">
        <v>700</v>
      </c>
      <c r="E24" s="22">
        <v>89.01</v>
      </c>
      <c r="F24" s="23"/>
    </row>
    <row r="25" spans="1:6" ht="12.75" customHeight="1">
      <c r="A25" s="29"/>
      <c r="B25" s="12"/>
      <c r="C25" s="21" t="s">
        <v>17</v>
      </c>
      <c r="D25" s="22">
        <f>SUM(D26:D27)</f>
        <v>129776</v>
      </c>
      <c r="E25" s="22">
        <f>SUM(E26:E27)</f>
        <v>113337.45999999999</v>
      </c>
      <c r="F25" s="23"/>
    </row>
    <row r="26" spans="1:6" ht="12.75" customHeight="1">
      <c r="A26" s="29"/>
      <c r="B26" s="12"/>
      <c r="C26" s="24" t="s">
        <v>21</v>
      </c>
      <c r="D26" s="15">
        <v>35976</v>
      </c>
      <c r="E26" s="15">
        <v>35684.31</v>
      </c>
      <c r="F26" s="23"/>
    </row>
    <row r="27" spans="1:6" ht="12.75" customHeight="1">
      <c r="A27" s="29"/>
      <c r="B27" s="12"/>
      <c r="C27" s="77" t="s">
        <v>18</v>
      </c>
      <c r="D27" s="15">
        <v>93800</v>
      </c>
      <c r="E27" s="15">
        <v>77653.149999999994</v>
      </c>
      <c r="F27" s="23"/>
    </row>
    <row r="28" spans="1:6" ht="12.75" customHeight="1">
      <c r="A28" s="4">
        <v>600</v>
      </c>
      <c r="B28" s="5"/>
      <c r="C28" s="30" t="s">
        <v>25</v>
      </c>
      <c r="D28" s="7">
        <f>SUM(D29)</f>
        <v>1587284.98</v>
      </c>
      <c r="E28" s="7">
        <f>SUM(E29)</f>
        <v>1579196.35</v>
      </c>
      <c r="F28" s="8">
        <f>E28/D28*100</f>
        <v>99.490410978373916</v>
      </c>
    </row>
    <row r="29" spans="1:6" ht="12.75" customHeight="1">
      <c r="A29" s="27"/>
      <c r="B29" s="10">
        <v>60016</v>
      </c>
      <c r="C29" s="17" t="s">
        <v>26</v>
      </c>
      <c r="D29" s="18">
        <f>SUM(D30+D32)</f>
        <v>1587284.98</v>
      </c>
      <c r="E29" s="18">
        <f>SUM(E30+E32)</f>
        <v>1579196.35</v>
      </c>
      <c r="F29" s="8">
        <f>E29/D29*100</f>
        <v>99.490410978373916</v>
      </c>
    </row>
    <row r="30" spans="1:6" ht="12.75" customHeight="1">
      <c r="A30" s="27"/>
      <c r="B30" s="19"/>
      <c r="C30" s="75" t="s">
        <v>11</v>
      </c>
      <c r="D30" s="13">
        <f>SUM(D31)</f>
        <v>1266194</v>
      </c>
      <c r="E30" s="13">
        <f>SUM(E31)</f>
        <v>1263889.3700000001</v>
      </c>
      <c r="F30" s="16">
        <f>E30/D30*100</f>
        <v>99.817987606954389</v>
      </c>
    </row>
    <row r="31" spans="1:6" ht="12.75" customHeight="1">
      <c r="A31" s="31"/>
      <c r="B31" s="12"/>
      <c r="C31" s="76" t="s">
        <v>13</v>
      </c>
      <c r="D31" s="15">
        <v>1266194</v>
      </c>
      <c r="E31" s="15">
        <v>1263889.3700000001</v>
      </c>
      <c r="F31" s="16"/>
    </row>
    <row r="32" spans="1:6" ht="12.75" customHeight="1">
      <c r="A32" s="31"/>
      <c r="B32" s="12"/>
      <c r="C32" s="20" t="s">
        <v>16</v>
      </c>
      <c r="D32" s="13">
        <f>SUM(D33:D34)</f>
        <v>321090.98</v>
      </c>
      <c r="E32" s="13">
        <f>SUM(E33:E34)</f>
        <v>315306.98</v>
      </c>
      <c r="F32" s="16">
        <f>E32/D32*100</f>
        <v>98.198641394411013</v>
      </c>
    </row>
    <row r="33" spans="1:6" ht="12.75" customHeight="1">
      <c r="A33" s="31"/>
      <c r="B33" s="12"/>
      <c r="C33" s="21" t="s">
        <v>24</v>
      </c>
      <c r="D33" s="15">
        <v>2300</v>
      </c>
      <c r="E33" s="15">
        <v>1684.67</v>
      </c>
      <c r="F33" s="23"/>
    </row>
    <row r="34" spans="1:6" ht="12.75" customHeight="1">
      <c r="A34" s="31"/>
      <c r="B34" s="12"/>
      <c r="C34" s="21" t="s">
        <v>17</v>
      </c>
      <c r="D34" s="15">
        <f>SUM(D35:D36)</f>
        <v>318790.98</v>
      </c>
      <c r="E34" s="15">
        <f>SUM(E35:E36)</f>
        <v>313622.31</v>
      </c>
      <c r="F34" s="23"/>
    </row>
    <row r="35" spans="1:6" ht="12.75" customHeight="1">
      <c r="A35" s="29"/>
      <c r="B35" s="12"/>
      <c r="C35" s="24" t="s">
        <v>21</v>
      </c>
      <c r="D35" s="15">
        <v>63446</v>
      </c>
      <c r="E35" s="15">
        <v>63201.64</v>
      </c>
      <c r="F35" s="23"/>
    </row>
    <row r="36" spans="1:6" ht="12.75" customHeight="1">
      <c r="A36" s="29"/>
      <c r="B36" s="12"/>
      <c r="C36" s="77" t="s">
        <v>18</v>
      </c>
      <c r="D36" s="15">
        <v>255344.98</v>
      </c>
      <c r="E36" s="15">
        <v>250420.67</v>
      </c>
      <c r="F36" s="23"/>
    </row>
    <row r="37" spans="1:6" ht="12.75" customHeight="1">
      <c r="A37" s="4">
        <v>700</v>
      </c>
      <c r="B37" s="5"/>
      <c r="C37" s="6" t="s">
        <v>27</v>
      </c>
      <c r="D37" s="7">
        <f>SUM(D39+D42)</f>
        <v>2135215</v>
      </c>
      <c r="E37" s="7">
        <f>SUM(E39+E42)</f>
        <v>1739061.53</v>
      </c>
      <c r="F37" s="8">
        <f>E37/D37*100</f>
        <v>81.446670709975351</v>
      </c>
    </row>
    <row r="38" spans="1:6" ht="12.75" customHeight="1">
      <c r="A38" s="27"/>
      <c r="B38" s="10">
        <v>70005</v>
      </c>
      <c r="C38" s="17" t="s">
        <v>28</v>
      </c>
      <c r="D38" s="32">
        <f>SUM(D39+D42)</f>
        <v>2135215</v>
      </c>
      <c r="E38" s="32">
        <f>SUM(E39+E42)</f>
        <v>1739061.53</v>
      </c>
      <c r="F38" s="8">
        <f>E38/D38*100</f>
        <v>81.446670709975351</v>
      </c>
    </row>
    <row r="39" spans="1:6" ht="12.75" customHeight="1">
      <c r="A39" s="27"/>
      <c r="B39" s="19"/>
      <c r="C39" s="75" t="s">
        <v>11</v>
      </c>
      <c r="D39" s="13">
        <f>SUM(D40:D41)</f>
        <v>1797520</v>
      </c>
      <c r="E39" s="13">
        <f>SUM(E40:E41)</f>
        <v>1414028.51</v>
      </c>
      <c r="F39" s="33">
        <f>E39/D39*100</f>
        <v>78.665523053985481</v>
      </c>
    </row>
    <row r="40" spans="1:6" ht="12.75" customHeight="1">
      <c r="A40" s="27"/>
      <c r="B40" s="19"/>
      <c r="C40" s="76" t="s">
        <v>12</v>
      </c>
      <c r="D40" s="15">
        <v>1744983.17</v>
      </c>
      <c r="E40" s="15">
        <v>1364426.36</v>
      </c>
      <c r="F40" s="16"/>
    </row>
    <row r="41" spans="1:6" ht="12.75" customHeight="1">
      <c r="A41" s="27"/>
      <c r="B41" s="19"/>
      <c r="C41" s="76" t="s">
        <v>13</v>
      </c>
      <c r="D41" s="15">
        <v>52536.83</v>
      </c>
      <c r="E41" s="15">
        <v>49602.15</v>
      </c>
      <c r="F41" s="16"/>
    </row>
    <row r="42" spans="1:6" ht="12.75" customHeight="1">
      <c r="A42" s="27"/>
      <c r="B42" s="19"/>
      <c r="C42" s="20" t="s">
        <v>16</v>
      </c>
      <c r="D42" s="13">
        <f>SUM(D44:D45)</f>
        <v>337695</v>
      </c>
      <c r="E42" s="13">
        <f>SUM(E44:E45)</f>
        <v>325033.01999999996</v>
      </c>
      <c r="F42" s="16">
        <f>E42/D42*100</f>
        <v>96.250468618131734</v>
      </c>
    </row>
    <row r="43" spans="1:6" ht="12.75" customHeight="1">
      <c r="A43" s="27"/>
      <c r="B43" s="19"/>
      <c r="C43" s="34" t="s">
        <v>17</v>
      </c>
      <c r="D43" s="22">
        <f>SUM(D44:D45)</f>
        <v>337695</v>
      </c>
      <c r="E43" s="22">
        <f>SUM(E44:E45)</f>
        <v>325033.01999999996</v>
      </c>
      <c r="F43" s="35"/>
    </row>
    <row r="44" spans="1:6" ht="12.75" customHeight="1">
      <c r="A44" s="31"/>
      <c r="B44" s="12"/>
      <c r="C44" s="24" t="s">
        <v>21</v>
      </c>
      <c r="D44" s="15">
        <v>19250</v>
      </c>
      <c r="E44" s="15">
        <v>18102.66</v>
      </c>
      <c r="F44" s="23"/>
    </row>
    <row r="45" spans="1:6" ht="12.75" customHeight="1">
      <c r="A45" s="31"/>
      <c r="B45" s="12"/>
      <c r="C45" s="77" t="s">
        <v>18</v>
      </c>
      <c r="D45" s="15">
        <v>318445</v>
      </c>
      <c r="E45" s="15">
        <v>306930.36</v>
      </c>
      <c r="F45" s="23"/>
    </row>
    <row r="46" spans="1:6" ht="12.75" customHeight="1">
      <c r="A46" s="4">
        <v>710</v>
      </c>
      <c r="B46" s="6"/>
      <c r="C46" s="6" t="s">
        <v>29</v>
      </c>
      <c r="D46" s="7">
        <f>SUM(D47)</f>
        <v>27700</v>
      </c>
      <c r="E46" s="7">
        <f>SUM(E47)</f>
        <v>23941.3</v>
      </c>
      <c r="F46" s="8">
        <f>E46/D46*100</f>
        <v>86.430685920577616</v>
      </c>
    </row>
    <row r="47" spans="1:6" ht="12.75" customHeight="1">
      <c r="A47" s="27"/>
      <c r="B47" s="10">
        <v>71004</v>
      </c>
      <c r="C47" s="17" t="s">
        <v>30</v>
      </c>
      <c r="D47" s="18">
        <f>SUM(D48)</f>
        <v>27700</v>
      </c>
      <c r="E47" s="18">
        <f>SUM(E48)</f>
        <v>23941.3</v>
      </c>
      <c r="F47" s="8">
        <f>E47/D47*100</f>
        <v>86.430685920577616</v>
      </c>
    </row>
    <row r="48" spans="1:6" ht="12.75" customHeight="1">
      <c r="A48" s="31"/>
      <c r="B48" s="12"/>
      <c r="C48" s="20" t="s">
        <v>16</v>
      </c>
      <c r="D48" s="13">
        <f>SUM(D50:D51)</f>
        <v>27700</v>
      </c>
      <c r="E48" s="13">
        <f>SUM(E50:E51)</f>
        <v>23941.3</v>
      </c>
      <c r="F48" s="16">
        <f>E48/D48*100</f>
        <v>86.430685920577616</v>
      </c>
    </row>
    <row r="49" spans="1:7" ht="12.75" customHeight="1">
      <c r="A49" s="31"/>
      <c r="B49" s="12"/>
      <c r="C49" s="34" t="s">
        <v>17</v>
      </c>
      <c r="D49" s="22">
        <f>SUM(D50:D51)</f>
        <v>27700</v>
      </c>
      <c r="E49" s="22">
        <f>SUM(E50:E51)</f>
        <v>23941.3</v>
      </c>
      <c r="F49" s="35"/>
    </row>
    <row r="50" spans="1:7" ht="12.75" customHeight="1">
      <c r="A50" s="31"/>
      <c r="B50" s="12"/>
      <c r="C50" s="95" t="s">
        <v>21</v>
      </c>
      <c r="D50" s="60">
        <v>26000</v>
      </c>
      <c r="E50" s="60">
        <v>23060</v>
      </c>
      <c r="F50" s="23"/>
    </row>
    <row r="51" spans="1:7" ht="12.75" customHeight="1">
      <c r="A51" s="31"/>
      <c r="B51" s="12"/>
      <c r="C51" s="65" t="s">
        <v>18</v>
      </c>
      <c r="D51" s="37">
        <v>1700</v>
      </c>
      <c r="E51" s="37">
        <v>881.3</v>
      </c>
      <c r="F51" s="23"/>
    </row>
    <row r="52" spans="1:7" ht="12.75" customHeight="1">
      <c r="A52" s="4">
        <v>750</v>
      </c>
      <c r="B52" s="5"/>
      <c r="C52" s="6" t="s">
        <v>31</v>
      </c>
      <c r="D52" s="7">
        <f>SUM(D53+D66+D71+D79+D84)</f>
        <v>1327771</v>
      </c>
      <c r="E52" s="7">
        <f>SUM(E53+E66+E71+E79+E84)</f>
        <v>1298185.53</v>
      </c>
      <c r="F52" s="8">
        <f>E52/D52*100</f>
        <v>97.771794232589798</v>
      </c>
    </row>
    <row r="53" spans="1:7" ht="12.75" customHeight="1">
      <c r="A53" s="27"/>
      <c r="B53" s="10">
        <v>75011</v>
      </c>
      <c r="C53" s="28" t="s">
        <v>32</v>
      </c>
      <c r="D53" s="18">
        <f>SUM(D54+D61)</f>
        <v>75860</v>
      </c>
      <c r="E53" s="18">
        <f>SUM(E54+E61)</f>
        <v>73175.12</v>
      </c>
      <c r="F53" s="8">
        <f>E53/D53*100</f>
        <v>96.460743474822024</v>
      </c>
    </row>
    <row r="54" spans="1:7" ht="12.75" customHeight="1">
      <c r="A54" s="27"/>
      <c r="B54" s="19"/>
      <c r="C54" s="75" t="s">
        <v>11</v>
      </c>
      <c r="D54" s="13">
        <f>SUM(D55)</f>
        <v>5000</v>
      </c>
      <c r="E54" s="13">
        <f>SUM(E55)</f>
        <v>4990</v>
      </c>
      <c r="F54" s="16">
        <f>E54/D54*100</f>
        <v>99.8</v>
      </c>
    </row>
    <row r="55" spans="1:7" ht="12.75" customHeight="1">
      <c r="A55" s="27"/>
      <c r="B55" s="12"/>
      <c r="C55" s="113" t="s">
        <v>13</v>
      </c>
      <c r="D55" s="60">
        <v>5000</v>
      </c>
      <c r="E55" s="60">
        <v>4990</v>
      </c>
      <c r="F55" s="16"/>
    </row>
    <row r="56" spans="1:7" ht="12.75" customHeight="1">
      <c r="A56" s="117"/>
      <c r="B56" s="85"/>
      <c r="C56" s="61"/>
      <c r="D56" s="91"/>
      <c r="E56" s="91"/>
      <c r="F56" s="118"/>
      <c r="G56" s="3"/>
    </row>
    <row r="57" spans="1:7" ht="12.75" customHeight="1">
      <c r="A57" s="119"/>
      <c r="B57" s="40"/>
      <c r="C57" s="39"/>
      <c r="D57" s="38"/>
      <c r="E57" s="38"/>
      <c r="F57" s="120"/>
      <c r="G57" s="3"/>
    </row>
    <row r="58" spans="1:7" ht="12.75" customHeight="1">
      <c r="A58" s="125"/>
      <c r="B58" s="87"/>
      <c r="C58" s="62"/>
      <c r="D58" s="92"/>
      <c r="E58" s="92"/>
      <c r="F58" s="126"/>
      <c r="G58" s="3"/>
    </row>
    <row r="59" spans="1:7" ht="12.75" customHeight="1">
      <c r="A59" s="123" t="s">
        <v>3</v>
      </c>
      <c r="B59" s="123" t="s">
        <v>4</v>
      </c>
      <c r="C59" s="123" t="s">
        <v>5</v>
      </c>
      <c r="D59" s="123" t="s">
        <v>99</v>
      </c>
      <c r="E59" s="123" t="s">
        <v>2</v>
      </c>
      <c r="F59" s="124" t="s">
        <v>6</v>
      </c>
    </row>
    <row r="60" spans="1:7" ht="12.75" customHeight="1">
      <c r="A60" s="116">
        <v>1</v>
      </c>
      <c r="B60" s="116">
        <v>2</v>
      </c>
      <c r="C60" s="116">
        <v>3</v>
      </c>
      <c r="D60" s="116">
        <v>4</v>
      </c>
      <c r="E60" s="116">
        <v>5</v>
      </c>
      <c r="F60" s="116">
        <v>6</v>
      </c>
    </row>
    <row r="61" spans="1:7" ht="12.75" customHeight="1">
      <c r="A61" s="27"/>
      <c r="B61" s="19"/>
      <c r="C61" s="93" t="s">
        <v>16</v>
      </c>
      <c r="D61" s="94">
        <f>SUM(D62:D63)</f>
        <v>70860</v>
      </c>
      <c r="E61" s="94">
        <f>SUM(E62:E63)</f>
        <v>68185.119999999995</v>
      </c>
      <c r="F61" s="16">
        <f>E61/D61*100</f>
        <v>96.225119954840522</v>
      </c>
    </row>
    <row r="62" spans="1:7" ht="12.75" customHeight="1">
      <c r="A62" s="29"/>
      <c r="B62" s="12"/>
      <c r="C62" s="21" t="s">
        <v>24</v>
      </c>
      <c r="D62" s="22">
        <v>100</v>
      </c>
      <c r="E62" s="22">
        <v>0</v>
      </c>
      <c r="F62" s="41"/>
    </row>
    <row r="63" spans="1:7" ht="12.75" customHeight="1">
      <c r="A63" s="29"/>
      <c r="B63" s="12"/>
      <c r="C63" s="21" t="s">
        <v>17</v>
      </c>
      <c r="D63" s="22">
        <f>SUM(D64:D65)</f>
        <v>70760</v>
      </c>
      <c r="E63" s="22">
        <f>SUM(E64:E65)</f>
        <v>68185.119999999995</v>
      </c>
      <c r="F63" s="41"/>
    </row>
    <row r="64" spans="1:7" ht="12.75" customHeight="1">
      <c r="A64" s="29"/>
      <c r="B64" s="12"/>
      <c r="C64" s="24" t="s">
        <v>21</v>
      </c>
      <c r="D64" s="15">
        <v>58069</v>
      </c>
      <c r="E64" s="15">
        <v>57291.08</v>
      </c>
      <c r="F64" s="23"/>
    </row>
    <row r="65" spans="1:6" ht="12.75" customHeight="1">
      <c r="A65" s="29"/>
      <c r="B65" s="12"/>
      <c r="C65" s="79" t="s">
        <v>18</v>
      </c>
      <c r="D65" s="60">
        <v>12691</v>
      </c>
      <c r="E65" s="60">
        <v>10894.04</v>
      </c>
      <c r="F65" s="23"/>
    </row>
    <row r="66" spans="1:6" ht="12.75" customHeight="1">
      <c r="A66" s="27"/>
      <c r="B66" s="10">
        <v>75022</v>
      </c>
      <c r="C66" s="17" t="s">
        <v>33</v>
      </c>
      <c r="D66" s="18">
        <f>SUM(D67)</f>
        <v>43600</v>
      </c>
      <c r="E66" s="18">
        <f>SUM(E67)</f>
        <v>42859.98</v>
      </c>
      <c r="F66" s="8">
        <f>E66/D66*100</f>
        <v>98.30270642201836</v>
      </c>
    </row>
    <row r="67" spans="1:6" ht="12.75" customHeight="1">
      <c r="A67" s="29"/>
      <c r="B67" s="12"/>
      <c r="C67" s="20" t="s">
        <v>16</v>
      </c>
      <c r="D67" s="13">
        <f>SUM(D68:D69)</f>
        <v>43600</v>
      </c>
      <c r="E67" s="13">
        <f>SUM(E68:E69)</f>
        <v>42859.98</v>
      </c>
      <c r="F67" s="16">
        <f>E67/D67*100</f>
        <v>98.30270642201836</v>
      </c>
    </row>
    <row r="68" spans="1:6" ht="12.75" customHeight="1">
      <c r="A68" s="29"/>
      <c r="B68" s="12"/>
      <c r="C68" s="21" t="s">
        <v>24</v>
      </c>
      <c r="D68" s="22">
        <v>40600</v>
      </c>
      <c r="E68" s="22">
        <v>40470.5</v>
      </c>
      <c r="F68" s="23"/>
    </row>
    <row r="69" spans="1:6" ht="12.75" customHeight="1">
      <c r="A69" s="29"/>
      <c r="B69" s="12"/>
      <c r="C69" s="21" t="s">
        <v>17</v>
      </c>
      <c r="D69" s="22">
        <f>SUM(D70)</f>
        <v>3000</v>
      </c>
      <c r="E69" s="22">
        <f>SUM(E70)</f>
        <v>2389.48</v>
      </c>
      <c r="F69" s="23"/>
    </row>
    <row r="70" spans="1:6" ht="12.75" customHeight="1">
      <c r="A70" s="29"/>
      <c r="B70" s="12"/>
      <c r="C70" s="77" t="s">
        <v>18</v>
      </c>
      <c r="D70" s="15">
        <v>3000</v>
      </c>
      <c r="E70" s="15">
        <v>2389.48</v>
      </c>
      <c r="F70" s="23"/>
    </row>
    <row r="71" spans="1:6" ht="12.75" customHeight="1">
      <c r="A71" s="27"/>
      <c r="B71" s="10">
        <v>75023</v>
      </c>
      <c r="C71" s="42" t="s">
        <v>34</v>
      </c>
      <c r="D71" s="43">
        <f>SUM(D72+D74)</f>
        <v>1100180</v>
      </c>
      <c r="E71" s="43">
        <f>SUM(E72+E74)</f>
        <v>1077728.6100000001</v>
      </c>
      <c r="F71" s="8">
        <f>E71/D71*100</f>
        <v>97.95929847843081</v>
      </c>
    </row>
    <row r="72" spans="1:6" ht="12.75" customHeight="1">
      <c r="A72" s="27"/>
      <c r="B72" s="12"/>
      <c r="C72" s="75" t="s">
        <v>11</v>
      </c>
      <c r="D72" s="13">
        <f>SUM(D73)</f>
        <v>12000</v>
      </c>
      <c r="E72" s="13">
        <f>SUM(E73)</f>
        <v>10304.1</v>
      </c>
      <c r="F72" s="33">
        <f>E72/D72*100</f>
        <v>85.867500000000007</v>
      </c>
    </row>
    <row r="73" spans="1:6" ht="12.75" customHeight="1">
      <c r="A73" s="27"/>
      <c r="B73" s="12"/>
      <c r="C73" s="76" t="s">
        <v>13</v>
      </c>
      <c r="D73" s="15">
        <v>12000</v>
      </c>
      <c r="E73" s="15">
        <v>10304.1</v>
      </c>
      <c r="F73" s="16"/>
    </row>
    <row r="74" spans="1:6" ht="12.75" customHeight="1">
      <c r="A74" s="27"/>
      <c r="B74" s="12"/>
      <c r="C74" s="20" t="s">
        <v>16</v>
      </c>
      <c r="D74" s="13">
        <f>SUM(D75:D76)</f>
        <v>1088180</v>
      </c>
      <c r="E74" s="13">
        <f>SUM(E75:E76)</f>
        <v>1067424.51</v>
      </c>
      <c r="F74" s="16">
        <f>E74/D74*100</f>
        <v>98.09264184234226</v>
      </c>
    </row>
    <row r="75" spans="1:6" ht="12.75" customHeight="1">
      <c r="A75" s="27"/>
      <c r="B75" s="12"/>
      <c r="C75" s="21" t="s">
        <v>24</v>
      </c>
      <c r="D75" s="22">
        <v>2700</v>
      </c>
      <c r="E75" s="22">
        <v>1184.81</v>
      </c>
      <c r="F75" s="23"/>
    </row>
    <row r="76" spans="1:6" ht="12.75" customHeight="1">
      <c r="A76" s="27"/>
      <c r="B76" s="12"/>
      <c r="C76" s="21" t="s">
        <v>17</v>
      </c>
      <c r="D76" s="22">
        <f>SUM(D77:D78)</f>
        <v>1085480</v>
      </c>
      <c r="E76" s="22">
        <f>SUM(E77:E78)</f>
        <v>1066239.7</v>
      </c>
      <c r="F76" s="23"/>
    </row>
    <row r="77" spans="1:6" ht="12.75" customHeight="1">
      <c r="A77" s="29"/>
      <c r="B77" s="12"/>
      <c r="C77" s="24" t="s">
        <v>21</v>
      </c>
      <c r="D77" s="15">
        <v>867680</v>
      </c>
      <c r="E77" s="15">
        <v>863191.77</v>
      </c>
      <c r="F77" s="23"/>
    </row>
    <row r="78" spans="1:6" ht="12.75" customHeight="1">
      <c r="A78" s="29"/>
      <c r="B78" s="12"/>
      <c r="C78" s="77" t="s">
        <v>18</v>
      </c>
      <c r="D78" s="15">
        <v>217800</v>
      </c>
      <c r="E78" s="15">
        <v>203047.93</v>
      </c>
      <c r="F78" s="23"/>
    </row>
    <row r="79" spans="1:6" ht="12.75" customHeight="1">
      <c r="A79" s="27"/>
      <c r="B79" s="10">
        <v>75075</v>
      </c>
      <c r="C79" s="17" t="s">
        <v>35</v>
      </c>
      <c r="D79" s="18">
        <f>SUM(D80)</f>
        <v>14384</v>
      </c>
      <c r="E79" s="18">
        <f>SUM(E80)</f>
        <v>12659.89</v>
      </c>
      <c r="F79" s="8">
        <f>E79/D79*100</f>
        <v>88.013695773081196</v>
      </c>
    </row>
    <row r="80" spans="1:6" ht="12.75" customHeight="1">
      <c r="A80" s="29"/>
      <c r="B80" s="12"/>
      <c r="C80" s="20" t="s">
        <v>16</v>
      </c>
      <c r="D80" s="13">
        <f>SUM(D81)</f>
        <v>14384</v>
      </c>
      <c r="E80" s="13">
        <f>SUM(E81)</f>
        <v>12659.89</v>
      </c>
      <c r="F80" s="33"/>
    </row>
    <row r="81" spans="1:6" ht="12.75" customHeight="1">
      <c r="A81" s="29"/>
      <c r="B81" s="12"/>
      <c r="C81" s="21" t="s">
        <v>17</v>
      </c>
      <c r="D81" s="22">
        <f>SUM(D82:D83)</f>
        <v>14384</v>
      </c>
      <c r="E81" s="22">
        <f>SUM(E82:E83)</f>
        <v>12659.89</v>
      </c>
      <c r="F81" s="33"/>
    </row>
    <row r="82" spans="1:6" ht="12.75" customHeight="1">
      <c r="A82" s="29"/>
      <c r="B82" s="12"/>
      <c r="C82" s="24" t="s">
        <v>21</v>
      </c>
      <c r="D82" s="15">
        <v>3750</v>
      </c>
      <c r="E82" s="15">
        <v>3518</v>
      </c>
      <c r="F82" s="33"/>
    </row>
    <row r="83" spans="1:6" ht="12.75" customHeight="1">
      <c r="A83" s="29"/>
      <c r="B83" s="12"/>
      <c r="C83" s="77" t="s">
        <v>18</v>
      </c>
      <c r="D83" s="15">
        <v>10634</v>
      </c>
      <c r="E83" s="15">
        <v>9141.89</v>
      </c>
      <c r="F83" s="23"/>
    </row>
    <row r="84" spans="1:6" ht="12.75" customHeight="1">
      <c r="A84" s="27"/>
      <c r="B84" s="10">
        <v>75095</v>
      </c>
      <c r="C84" s="17" t="s">
        <v>22</v>
      </c>
      <c r="D84" s="18">
        <f>SUM(D85)</f>
        <v>93747</v>
      </c>
      <c r="E84" s="18">
        <f>SUM(E85)</f>
        <v>91761.93</v>
      </c>
      <c r="F84" s="8">
        <f>E84/D84*100</f>
        <v>97.882524240775695</v>
      </c>
    </row>
    <row r="85" spans="1:6" ht="12.75" customHeight="1">
      <c r="A85" s="27"/>
      <c r="B85" s="19"/>
      <c r="C85" s="20" t="s">
        <v>16</v>
      </c>
      <c r="D85" s="13">
        <f>SUM(D86:D87)</f>
        <v>93747</v>
      </c>
      <c r="E85" s="13">
        <f>SUM(E86:E87)</f>
        <v>91761.93</v>
      </c>
      <c r="F85" s="16">
        <f>E85/D85*100</f>
        <v>97.882524240775695</v>
      </c>
    </row>
    <row r="86" spans="1:6" ht="12.75" customHeight="1">
      <c r="A86" s="29"/>
      <c r="B86" s="12"/>
      <c r="C86" s="21" t="s">
        <v>24</v>
      </c>
      <c r="D86" s="22">
        <v>11000</v>
      </c>
      <c r="E86" s="22">
        <v>10860</v>
      </c>
      <c r="F86" s="41"/>
    </row>
    <row r="87" spans="1:6" ht="12.75" customHeight="1">
      <c r="A87" s="29"/>
      <c r="B87" s="12"/>
      <c r="C87" s="21" t="s">
        <v>17</v>
      </c>
      <c r="D87" s="22">
        <f>SUM(D88:D89)</f>
        <v>82747</v>
      </c>
      <c r="E87" s="22">
        <f>SUM(E88:E89)</f>
        <v>80901.929999999993</v>
      </c>
      <c r="F87" s="23"/>
    </row>
    <row r="88" spans="1:6" ht="12.75" customHeight="1">
      <c r="A88" s="29"/>
      <c r="B88" s="12"/>
      <c r="C88" s="24" t="s">
        <v>21</v>
      </c>
      <c r="D88" s="15">
        <v>45047</v>
      </c>
      <c r="E88" s="15">
        <v>45047</v>
      </c>
      <c r="F88" s="23"/>
    </row>
    <row r="89" spans="1:6" ht="12.75" customHeight="1">
      <c r="A89" s="29"/>
      <c r="B89" s="12"/>
      <c r="C89" s="77" t="s">
        <v>18</v>
      </c>
      <c r="D89" s="15">
        <v>37700</v>
      </c>
      <c r="E89" s="15">
        <v>35854.93</v>
      </c>
      <c r="F89" s="23"/>
    </row>
    <row r="90" spans="1:6" ht="12.75" customHeight="1">
      <c r="A90" s="4">
        <v>751</v>
      </c>
      <c r="B90" s="5"/>
      <c r="C90" s="6" t="s">
        <v>88</v>
      </c>
      <c r="D90" s="26"/>
      <c r="E90" s="26"/>
      <c r="F90" s="23"/>
    </row>
    <row r="91" spans="1:6" ht="12.75" customHeight="1">
      <c r="A91" s="25"/>
      <c r="B91" s="5"/>
      <c r="C91" s="6" t="s">
        <v>89</v>
      </c>
      <c r="D91" s="7">
        <f>SUM(D92)</f>
        <v>426</v>
      </c>
      <c r="E91" s="7">
        <f>SUM(E92)</f>
        <v>426</v>
      </c>
      <c r="F91" s="8">
        <f>E91/D91*100</f>
        <v>100</v>
      </c>
    </row>
    <row r="92" spans="1:6" ht="12.75" customHeight="1">
      <c r="A92" s="27"/>
      <c r="B92" s="10">
        <v>75101</v>
      </c>
      <c r="C92" s="17" t="s">
        <v>36</v>
      </c>
      <c r="D92" s="18">
        <f>SUM(D94)</f>
        <v>426</v>
      </c>
      <c r="E92" s="18">
        <f>SUM(E94)</f>
        <v>426</v>
      </c>
      <c r="F92" s="16">
        <f>E92/D92*100</f>
        <v>100</v>
      </c>
    </row>
    <row r="93" spans="1:6" ht="12.75" customHeight="1">
      <c r="A93" s="27"/>
      <c r="B93" s="10"/>
      <c r="C93" s="28" t="s">
        <v>37</v>
      </c>
      <c r="D93" s="18"/>
      <c r="E93" s="18"/>
      <c r="F93" s="23"/>
    </row>
    <row r="94" spans="1:6" ht="12.75" customHeight="1">
      <c r="A94" s="31"/>
      <c r="B94" s="36"/>
      <c r="C94" s="20" t="s">
        <v>16</v>
      </c>
      <c r="D94" s="13">
        <f>SUM(D96:D96)</f>
        <v>426</v>
      </c>
      <c r="E94" s="13">
        <f>SUM(E96:E96)</f>
        <v>426</v>
      </c>
      <c r="F94" s="16">
        <f>E94/D94*100</f>
        <v>100</v>
      </c>
    </row>
    <row r="95" spans="1:6" ht="12.75" customHeight="1">
      <c r="A95" s="31"/>
      <c r="B95" s="36"/>
      <c r="C95" s="21" t="s">
        <v>17</v>
      </c>
      <c r="D95" s="22">
        <f>SUM(D96)</f>
        <v>426</v>
      </c>
      <c r="E95" s="22">
        <f>SUM(E96)</f>
        <v>426</v>
      </c>
      <c r="F95" s="23"/>
    </row>
    <row r="96" spans="1:6" ht="12.75" customHeight="1">
      <c r="A96" s="31"/>
      <c r="B96" s="36"/>
      <c r="C96" s="24" t="s">
        <v>21</v>
      </c>
      <c r="D96" s="15">
        <v>426</v>
      </c>
      <c r="E96" s="15">
        <v>426</v>
      </c>
      <c r="F96" s="23"/>
    </row>
    <row r="97" spans="1:6" ht="18" customHeight="1">
      <c r="A97" s="107">
        <v>754</v>
      </c>
      <c r="B97" s="5"/>
      <c r="C97" s="6" t="s">
        <v>90</v>
      </c>
      <c r="D97" s="45">
        <f>SUM(D98+D102+D111+D119)</f>
        <v>164461</v>
      </c>
      <c r="E97" s="45">
        <f>SUM(E98+E102+E111+E119)</f>
        <v>154880.31</v>
      </c>
      <c r="F97" s="8">
        <f>E97/D97*100</f>
        <v>94.174491216762632</v>
      </c>
    </row>
    <row r="98" spans="1:6" ht="12.75" customHeight="1">
      <c r="A98" s="29"/>
      <c r="B98" s="10">
        <v>75403</v>
      </c>
      <c r="C98" s="17" t="s">
        <v>38</v>
      </c>
      <c r="D98" s="18">
        <f>SUM(D99:D99)</f>
        <v>3500</v>
      </c>
      <c r="E98" s="18">
        <f>SUM(E99:E99)</f>
        <v>3500</v>
      </c>
      <c r="F98" s="8">
        <f>E98/D98*100</f>
        <v>100</v>
      </c>
    </row>
    <row r="99" spans="1:6" ht="12.75" customHeight="1">
      <c r="A99" s="29"/>
      <c r="B99" s="12"/>
      <c r="C99" s="20" t="s">
        <v>16</v>
      </c>
      <c r="D99" s="13">
        <f>SUM(D100)</f>
        <v>3500</v>
      </c>
      <c r="E99" s="13">
        <f>SUM(E100)</f>
        <v>3500</v>
      </c>
      <c r="F99" s="16">
        <f>E99/D99*100</f>
        <v>100</v>
      </c>
    </row>
    <row r="100" spans="1:6" ht="12.75" customHeight="1">
      <c r="A100" s="29"/>
      <c r="B100" s="12"/>
      <c r="C100" s="21" t="s">
        <v>17</v>
      </c>
      <c r="D100" s="22">
        <f>SUM(D101)</f>
        <v>3500</v>
      </c>
      <c r="E100" s="22">
        <f>SUM(E101)</f>
        <v>3500</v>
      </c>
      <c r="F100" s="35"/>
    </row>
    <row r="101" spans="1:6" ht="12.75" customHeight="1">
      <c r="A101" s="29"/>
      <c r="B101" s="12"/>
      <c r="C101" s="77" t="s">
        <v>18</v>
      </c>
      <c r="D101" s="15">
        <v>3500</v>
      </c>
      <c r="E101" s="15">
        <v>3500</v>
      </c>
      <c r="F101" s="23"/>
    </row>
    <row r="102" spans="1:6" ht="12.75" customHeight="1">
      <c r="A102" s="29"/>
      <c r="B102" s="10">
        <v>75412</v>
      </c>
      <c r="C102" s="17" t="s">
        <v>39</v>
      </c>
      <c r="D102" s="18">
        <f>SUM(D103+D105)</f>
        <v>157461</v>
      </c>
      <c r="E102" s="18">
        <f>SUM(E103+E105)</f>
        <v>148991.71</v>
      </c>
      <c r="F102" s="8">
        <f>E102/D102*100</f>
        <v>94.621341157492964</v>
      </c>
    </row>
    <row r="103" spans="1:6" ht="12.75" customHeight="1">
      <c r="A103" s="29"/>
      <c r="B103" s="19"/>
      <c r="C103" s="20" t="s">
        <v>40</v>
      </c>
      <c r="D103" s="13">
        <f>SUM(D104)</f>
        <v>48097</v>
      </c>
      <c r="E103" s="13">
        <f>SUM(E104)</f>
        <v>46684</v>
      </c>
      <c r="F103" s="16">
        <f>E103/D103*100</f>
        <v>97.062186830779467</v>
      </c>
    </row>
    <row r="104" spans="1:6" ht="12.75" customHeight="1">
      <c r="A104" s="29"/>
      <c r="B104" s="19"/>
      <c r="C104" s="76" t="s">
        <v>13</v>
      </c>
      <c r="D104" s="15">
        <v>48097</v>
      </c>
      <c r="E104" s="15">
        <v>46684</v>
      </c>
      <c r="F104" s="16"/>
    </row>
    <row r="105" spans="1:6" ht="12.75" customHeight="1">
      <c r="A105" s="29"/>
      <c r="B105" s="12"/>
      <c r="C105" s="20" t="s">
        <v>16</v>
      </c>
      <c r="D105" s="13">
        <f>SUM(D106+D107+D110)</f>
        <v>109364</v>
      </c>
      <c r="E105" s="13">
        <f>SUM(E106+E107+E110)</f>
        <v>102307.70999999999</v>
      </c>
      <c r="F105" s="16">
        <f>E105/D105*100</f>
        <v>93.547885958816423</v>
      </c>
    </row>
    <row r="106" spans="1:6" ht="12.75" customHeight="1">
      <c r="A106" s="29"/>
      <c r="B106" s="12"/>
      <c r="C106" s="21" t="s">
        <v>24</v>
      </c>
      <c r="D106" s="22">
        <v>20000</v>
      </c>
      <c r="E106" s="22">
        <v>17327</v>
      </c>
      <c r="F106" s="41"/>
    </row>
    <row r="107" spans="1:6" ht="12.75" customHeight="1">
      <c r="A107" s="29"/>
      <c r="B107" s="12"/>
      <c r="C107" s="21" t="s">
        <v>17</v>
      </c>
      <c r="D107" s="22">
        <f>SUM(D108:D109)</f>
        <v>74681</v>
      </c>
      <c r="E107" s="22">
        <f>SUM(E108:E109)</f>
        <v>70319.179999999993</v>
      </c>
      <c r="F107" s="41"/>
    </row>
    <row r="108" spans="1:6" ht="12.75" customHeight="1">
      <c r="A108" s="29"/>
      <c r="B108" s="12"/>
      <c r="C108" s="24" t="s">
        <v>21</v>
      </c>
      <c r="D108" s="15">
        <v>11982</v>
      </c>
      <c r="E108" s="15">
        <v>11520</v>
      </c>
      <c r="F108" s="23"/>
    </row>
    <row r="109" spans="1:6" ht="12.75" customHeight="1">
      <c r="A109" s="29"/>
      <c r="B109" s="12"/>
      <c r="C109" s="77" t="s">
        <v>18</v>
      </c>
      <c r="D109" s="15">
        <v>62699</v>
      </c>
      <c r="E109" s="15">
        <v>58799.18</v>
      </c>
      <c r="F109" s="23"/>
    </row>
    <row r="110" spans="1:6" ht="12.75" customHeight="1">
      <c r="A110" s="29"/>
      <c r="B110" s="12"/>
      <c r="C110" s="78" t="s">
        <v>41</v>
      </c>
      <c r="D110" s="22">
        <v>14683</v>
      </c>
      <c r="E110" s="22">
        <v>14661.53</v>
      </c>
      <c r="F110" s="41"/>
    </row>
    <row r="111" spans="1:6" ht="12.75" customHeight="1">
      <c r="A111" s="29"/>
      <c r="B111" s="10">
        <v>75414</v>
      </c>
      <c r="C111" s="97" t="s">
        <v>85</v>
      </c>
      <c r="D111" s="18">
        <f>SUM(D112:D112)</f>
        <v>1500</v>
      </c>
      <c r="E111" s="18">
        <f>SUM(E112:E112)</f>
        <v>1500</v>
      </c>
      <c r="F111" s="8">
        <f>E111/D111*100</f>
        <v>100</v>
      </c>
    </row>
    <row r="112" spans="1:6" ht="12.75" customHeight="1">
      <c r="A112" s="31"/>
      <c r="B112" s="12"/>
      <c r="C112" s="20" t="s">
        <v>16</v>
      </c>
      <c r="D112" s="13">
        <f>SUM(D114)</f>
        <v>1500</v>
      </c>
      <c r="E112" s="13">
        <f>SUM(E114)</f>
        <v>1500</v>
      </c>
      <c r="F112" s="35"/>
    </row>
    <row r="113" spans="1:6" ht="12.75" customHeight="1">
      <c r="A113" s="31"/>
      <c r="B113" s="12"/>
      <c r="C113" s="21" t="s">
        <v>17</v>
      </c>
      <c r="D113" s="22">
        <f>SUM(D114)</f>
        <v>1500</v>
      </c>
      <c r="E113" s="22">
        <f>SUM(E114)</f>
        <v>1500</v>
      </c>
      <c r="F113" s="46"/>
    </row>
    <row r="114" spans="1:6" ht="12.75" customHeight="1">
      <c r="A114" s="29"/>
      <c r="B114" s="12"/>
      <c r="C114" s="79" t="s">
        <v>18</v>
      </c>
      <c r="D114" s="60">
        <v>1500</v>
      </c>
      <c r="E114" s="60">
        <v>1500</v>
      </c>
      <c r="F114" s="23"/>
    </row>
    <row r="115" spans="1:6" ht="12.75" customHeight="1">
      <c r="A115" s="85"/>
      <c r="B115" s="85"/>
      <c r="C115" s="61"/>
      <c r="D115" s="91"/>
      <c r="E115" s="91"/>
      <c r="F115" s="61"/>
    </row>
    <row r="116" spans="1:6" ht="12.75" customHeight="1">
      <c r="A116" s="87"/>
      <c r="B116" s="87"/>
      <c r="C116" s="62"/>
      <c r="D116" s="92"/>
      <c r="E116" s="92"/>
      <c r="F116" s="62"/>
    </row>
    <row r="117" spans="1:6" ht="12.75" customHeight="1">
      <c r="A117" s="123" t="s">
        <v>3</v>
      </c>
      <c r="B117" s="123" t="s">
        <v>4</v>
      </c>
      <c r="C117" s="123" t="s">
        <v>5</v>
      </c>
      <c r="D117" s="123" t="s">
        <v>99</v>
      </c>
      <c r="E117" s="123" t="s">
        <v>2</v>
      </c>
      <c r="F117" s="124" t="s">
        <v>6</v>
      </c>
    </row>
    <row r="118" spans="1:6" ht="12.75" customHeight="1">
      <c r="A118" s="116">
        <v>1</v>
      </c>
      <c r="B118" s="116">
        <v>2</v>
      </c>
      <c r="C118" s="116">
        <v>3</v>
      </c>
      <c r="D118" s="116">
        <v>4</v>
      </c>
      <c r="E118" s="116">
        <v>5</v>
      </c>
      <c r="F118" s="116">
        <v>6</v>
      </c>
    </row>
    <row r="119" spans="1:6" ht="12.75" customHeight="1">
      <c r="A119" s="29"/>
      <c r="B119" s="10">
        <v>75495</v>
      </c>
      <c r="C119" s="42" t="s">
        <v>22</v>
      </c>
      <c r="D119" s="43">
        <f t="shared" ref="D119:E121" si="0">SUM(D120)</f>
        <v>2000</v>
      </c>
      <c r="E119" s="43">
        <f t="shared" si="0"/>
        <v>888.6</v>
      </c>
      <c r="F119" s="8">
        <f>E119/D119*100</f>
        <v>44.43</v>
      </c>
    </row>
    <row r="120" spans="1:6" ht="12.75" customHeight="1">
      <c r="A120" s="29"/>
      <c r="B120" s="12"/>
      <c r="C120" s="20" t="s">
        <v>16</v>
      </c>
      <c r="D120" s="13">
        <f t="shared" si="0"/>
        <v>2000</v>
      </c>
      <c r="E120" s="13">
        <f t="shared" si="0"/>
        <v>888.6</v>
      </c>
      <c r="F120" s="16">
        <f>E120/D120*100</f>
        <v>44.43</v>
      </c>
    </row>
    <row r="121" spans="1:6" ht="12.75" customHeight="1">
      <c r="A121" s="29"/>
      <c r="B121" s="12"/>
      <c r="C121" s="21" t="s">
        <v>17</v>
      </c>
      <c r="D121" s="22">
        <f t="shared" si="0"/>
        <v>2000</v>
      </c>
      <c r="E121" s="22">
        <f t="shared" si="0"/>
        <v>888.6</v>
      </c>
      <c r="F121" s="35"/>
    </row>
    <row r="122" spans="1:6" ht="12.75" customHeight="1">
      <c r="A122" s="47"/>
      <c r="B122" s="48"/>
      <c r="C122" s="77" t="s">
        <v>18</v>
      </c>
      <c r="D122" s="15">
        <v>2000</v>
      </c>
      <c r="E122" s="15">
        <v>888.6</v>
      </c>
      <c r="F122" s="49"/>
    </row>
    <row r="123" spans="1:6" ht="16.5" customHeight="1">
      <c r="A123" s="50">
        <v>757</v>
      </c>
      <c r="B123" s="51"/>
      <c r="C123" s="51" t="s">
        <v>42</v>
      </c>
      <c r="D123" s="52">
        <f>SUM(D124)</f>
        <v>65000</v>
      </c>
      <c r="E123" s="52">
        <f>SUM(E124)</f>
        <v>63955.86</v>
      </c>
      <c r="F123" s="53">
        <f>E123/D123*100</f>
        <v>98.393630769230768</v>
      </c>
    </row>
    <row r="124" spans="1:6" ht="12.75" customHeight="1">
      <c r="A124" s="27"/>
      <c r="B124" s="19">
        <v>75702</v>
      </c>
      <c r="C124" s="54" t="s">
        <v>43</v>
      </c>
      <c r="D124" s="55">
        <f>SUM(D127)</f>
        <v>65000</v>
      </c>
      <c r="E124" s="55">
        <f>SUM(E127)</f>
        <v>63955.86</v>
      </c>
      <c r="F124" s="16">
        <f>E124/D124*100</f>
        <v>98.393630769230768</v>
      </c>
    </row>
    <row r="125" spans="1:6" ht="9.75" customHeight="1">
      <c r="A125" s="27"/>
      <c r="B125" s="19"/>
      <c r="C125" s="54" t="s">
        <v>44</v>
      </c>
      <c r="D125" s="55"/>
      <c r="E125" s="55"/>
      <c r="F125" s="23"/>
    </row>
    <row r="126" spans="1:6" ht="12.75" customHeight="1">
      <c r="A126" s="27"/>
      <c r="B126" s="19"/>
      <c r="C126" s="20" t="s">
        <v>16</v>
      </c>
      <c r="D126" s="13">
        <f>SUM(D127)</f>
        <v>65000</v>
      </c>
      <c r="E126" s="13">
        <f>SUM(E127)</f>
        <v>63955.86</v>
      </c>
      <c r="F126" s="16">
        <f>E126/D126*100</f>
        <v>98.393630769230768</v>
      </c>
    </row>
    <row r="127" spans="1:6" ht="12.75" customHeight="1">
      <c r="A127" s="29"/>
      <c r="B127" s="12"/>
      <c r="C127" s="84" t="s">
        <v>45</v>
      </c>
      <c r="D127" s="83">
        <v>65000</v>
      </c>
      <c r="E127" s="83">
        <v>63955.86</v>
      </c>
      <c r="F127" s="41"/>
    </row>
    <row r="128" spans="1:6" ht="16.5" customHeight="1">
      <c r="A128" s="4">
        <v>758</v>
      </c>
      <c r="B128" s="6"/>
      <c r="C128" s="6" t="s">
        <v>91</v>
      </c>
      <c r="D128" s="7">
        <f>SUM(D129)</f>
        <v>2000</v>
      </c>
      <c r="E128" s="7">
        <f>SUM(E129)</f>
        <v>0</v>
      </c>
      <c r="F128" s="16">
        <f>E128/D128*100</f>
        <v>0</v>
      </c>
    </row>
    <row r="129" spans="1:6" ht="12.75" customHeight="1">
      <c r="A129" s="27"/>
      <c r="B129" s="19">
        <v>75818</v>
      </c>
      <c r="C129" s="54" t="s">
        <v>46</v>
      </c>
      <c r="D129" s="55">
        <f>SUM(D131)</f>
        <v>2000</v>
      </c>
      <c r="E129" s="55">
        <f>SUM(E131)</f>
        <v>0</v>
      </c>
      <c r="F129" s="16">
        <f>E129/D129*100</f>
        <v>0</v>
      </c>
    </row>
    <row r="130" spans="1:6" ht="12.75" customHeight="1">
      <c r="A130" s="27"/>
      <c r="B130" s="19"/>
      <c r="C130" s="20" t="s">
        <v>16</v>
      </c>
      <c r="D130" s="13">
        <f>SUM(D131)</f>
        <v>2000</v>
      </c>
      <c r="E130" s="13">
        <f>SUM(E131)</f>
        <v>0</v>
      </c>
      <c r="F130" s="35"/>
    </row>
    <row r="131" spans="1:6" ht="12.75" customHeight="1">
      <c r="A131" s="27"/>
      <c r="B131" s="19"/>
      <c r="C131" s="24" t="s">
        <v>47</v>
      </c>
      <c r="D131" s="22">
        <v>2000</v>
      </c>
      <c r="E131" s="22">
        <v>0</v>
      </c>
      <c r="F131" s="23"/>
    </row>
    <row r="132" spans="1:6" ht="18.75" customHeight="1">
      <c r="A132" s="4">
        <v>801</v>
      </c>
      <c r="B132" s="5"/>
      <c r="C132" s="6" t="s">
        <v>48</v>
      </c>
      <c r="D132" s="7">
        <f>SUM(D133+D140+D146+D149+D152+D160+D165+D171+D179+D185)</f>
        <v>3000433</v>
      </c>
      <c r="E132" s="7">
        <f>SUM(E133+E140+E146+E149+E152+E160+E165+E171+E179+E185)</f>
        <v>2794260.98</v>
      </c>
      <c r="F132" s="8">
        <f>E132/D132*100</f>
        <v>93.128591106683601</v>
      </c>
    </row>
    <row r="133" spans="1:6" ht="12.75" customHeight="1">
      <c r="A133" s="27"/>
      <c r="B133" s="10">
        <v>80101</v>
      </c>
      <c r="C133" s="28" t="s">
        <v>49</v>
      </c>
      <c r="D133" s="18">
        <f>SUM(D134)</f>
        <v>1311945</v>
      </c>
      <c r="E133" s="18">
        <f>SUM(E134)</f>
        <v>1260559.17</v>
      </c>
      <c r="F133" s="8">
        <f>E133/D133*100</f>
        <v>96.083232909916177</v>
      </c>
    </row>
    <row r="134" spans="1:6" ht="12.75" customHeight="1">
      <c r="A134" s="27"/>
      <c r="B134" s="19"/>
      <c r="C134" s="20" t="s">
        <v>16</v>
      </c>
      <c r="D134" s="13">
        <f>SUM(D135+D136+D139)</f>
        <v>1311945</v>
      </c>
      <c r="E134" s="13">
        <f>SUM(E135+E136+E139)</f>
        <v>1260559.17</v>
      </c>
      <c r="F134" s="16">
        <f>E134/D134*100</f>
        <v>96.083232909916177</v>
      </c>
    </row>
    <row r="135" spans="1:6" ht="12.75" customHeight="1">
      <c r="A135" s="29"/>
      <c r="B135" s="12"/>
      <c r="C135" s="21" t="s">
        <v>24</v>
      </c>
      <c r="D135" s="22">
        <v>40718</v>
      </c>
      <c r="E135" s="22">
        <v>40092.15</v>
      </c>
      <c r="F135" s="41"/>
    </row>
    <row r="136" spans="1:6" ht="12.75" customHeight="1">
      <c r="A136" s="29"/>
      <c r="B136" s="12"/>
      <c r="C136" s="21" t="s">
        <v>17</v>
      </c>
      <c r="D136" s="22">
        <f>SUM(D137:D138)</f>
        <v>1036046</v>
      </c>
      <c r="E136" s="22">
        <f>SUM(E137:E138)</f>
        <v>993213.74</v>
      </c>
      <c r="F136" s="41"/>
    </row>
    <row r="137" spans="1:6" ht="12.75" customHeight="1">
      <c r="A137" s="29"/>
      <c r="B137" s="12"/>
      <c r="C137" s="24" t="s">
        <v>21</v>
      </c>
      <c r="D137" s="15">
        <v>841876</v>
      </c>
      <c r="E137" s="15">
        <v>813278.18</v>
      </c>
      <c r="F137" s="23"/>
    </row>
    <row r="138" spans="1:6" ht="12.75" customHeight="1">
      <c r="A138" s="29"/>
      <c r="B138" s="12"/>
      <c r="C138" s="77" t="s">
        <v>18</v>
      </c>
      <c r="D138" s="15">
        <v>194170</v>
      </c>
      <c r="E138" s="15">
        <v>179935.56</v>
      </c>
      <c r="F138" s="23"/>
    </row>
    <row r="139" spans="1:6" ht="12.75" customHeight="1">
      <c r="A139" s="29"/>
      <c r="B139" s="12"/>
      <c r="C139" s="82" t="s">
        <v>41</v>
      </c>
      <c r="D139" s="83">
        <v>235181</v>
      </c>
      <c r="E139" s="83">
        <v>227253.28</v>
      </c>
      <c r="F139" s="41"/>
    </row>
    <row r="140" spans="1:6" ht="12.75" customHeight="1">
      <c r="A140" s="27"/>
      <c r="B140" s="10">
        <v>80103</v>
      </c>
      <c r="C140" s="28" t="s">
        <v>50</v>
      </c>
      <c r="D140" s="18">
        <f>SUM(D141)</f>
        <v>208823</v>
      </c>
      <c r="E140" s="18">
        <f>SUM(E141)</f>
        <v>159631.19</v>
      </c>
      <c r="F140" s="8">
        <f>E140/D140*100</f>
        <v>76.44329887033517</v>
      </c>
    </row>
    <row r="141" spans="1:6" ht="12.75" customHeight="1">
      <c r="A141" s="29"/>
      <c r="B141" s="12"/>
      <c r="C141" s="20" t="s">
        <v>16</v>
      </c>
      <c r="D141" s="13">
        <f>SUM(D142+D143)</f>
        <v>208823</v>
      </c>
      <c r="E141" s="13">
        <f>SUM(E142+E143)</f>
        <v>159631.19</v>
      </c>
      <c r="F141" s="16">
        <f>E141/D141*100</f>
        <v>76.44329887033517</v>
      </c>
    </row>
    <row r="142" spans="1:6" ht="12.75" customHeight="1">
      <c r="A142" s="29"/>
      <c r="B142" s="12"/>
      <c r="C142" s="21" t="s">
        <v>24</v>
      </c>
      <c r="D142" s="22">
        <v>13800</v>
      </c>
      <c r="E142" s="22">
        <v>12263.88</v>
      </c>
      <c r="F142" s="41"/>
    </row>
    <row r="143" spans="1:6" ht="12.75" customHeight="1">
      <c r="A143" s="29"/>
      <c r="B143" s="12"/>
      <c r="C143" s="21" t="s">
        <v>17</v>
      </c>
      <c r="D143" s="22">
        <f>SUM(D144:D145)</f>
        <v>195023</v>
      </c>
      <c r="E143" s="22">
        <f>SUM(E144:E145)</f>
        <v>147367.31</v>
      </c>
      <c r="F143" s="41"/>
    </row>
    <row r="144" spans="1:6" ht="12.75" customHeight="1">
      <c r="A144" s="29"/>
      <c r="B144" s="12"/>
      <c r="C144" s="24" t="s">
        <v>21</v>
      </c>
      <c r="D144" s="15">
        <v>184325.24</v>
      </c>
      <c r="E144" s="15">
        <v>136671.94</v>
      </c>
      <c r="F144" s="23"/>
    </row>
    <row r="145" spans="1:6" ht="12.75" customHeight="1">
      <c r="A145" s="29"/>
      <c r="B145" s="12"/>
      <c r="C145" s="77" t="s">
        <v>18</v>
      </c>
      <c r="D145" s="15">
        <v>10697.76</v>
      </c>
      <c r="E145" s="15">
        <v>10695.37</v>
      </c>
      <c r="F145" s="23"/>
    </row>
    <row r="146" spans="1:6" ht="12.75" customHeight="1">
      <c r="A146" s="29"/>
      <c r="B146" s="10">
        <v>80104</v>
      </c>
      <c r="C146" s="28" t="s">
        <v>51</v>
      </c>
      <c r="D146" s="18">
        <f>SUM(D147)</f>
        <v>26000</v>
      </c>
      <c r="E146" s="18">
        <f>SUM(E147)</f>
        <v>25761.35</v>
      </c>
      <c r="F146" s="8">
        <f>E146/D146*100</f>
        <v>99.082115384615378</v>
      </c>
    </row>
    <row r="147" spans="1:6" ht="12.75" customHeight="1">
      <c r="A147" s="29"/>
      <c r="B147" s="12"/>
      <c r="C147" s="20" t="s">
        <v>16</v>
      </c>
      <c r="D147" s="13">
        <f>SUM(D148)</f>
        <v>26000</v>
      </c>
      <c r="E147" s="13">
        <f>SUM(E148)</f>
        <v>25761.35</v>
      </c>
      <c r="F147" s="16">
        <f>E147/D147*100</f>
        <v>99.082115384615378</v>
      </c>
    </row>
    <row r="148" spans="1:6" ht="12.75" customHeight="1">
      <c r="A148" s="29"/>
      <c r="B148" s="12"/>
      <c r="C148" s="103" t="s">
        <v>41</v>
      </c>
      <c r="D148" s="60">
        <v>26000</v>
      </c>
      <c r="E148" s="60">
        <v>25761.35</v>
      </c>
      <c r="F148" s="23"/>
    </row>
    <row r="149" spans="1:6" ht="12.75" customHeight="1">
      <c r="A149" s="106"/>
      <c r="B149" s="10">
        <v>80106</v>
      </c>
      <c r="C149" s="28" t="s">
        <v>83</v>
      </c>
      <c r="D149" s="18">
        <f>SUM(D150)</f>
        <v>114350</v>
      </c>
      <c r="E149" s="18">
        <f>SUM(E150)</f>
        <v>89415.03</v>
      </c>
      <c r="F149" s="8">
        <f>E149/D149*100</f>
        <v>78.194167031045041</v>
      </c>
    </row>
    <row r="150" spans="1:6" ht="12.75" customHeight="1">
      <c r="A150" s="106"/>
      <c r="B150" s="40"/>
      <c r="C150" s="104" t="s">
        <v>16</v>
      </c>
      <c r="D150" s="13">
        <f>SUM(D151)</f>
        <v>114350</v>
      </c>
      <c r="E150" s="13">
        <f>SUM(E151)</f>
        <v>89415.03</v>
      </c>
      <c r="F150" s="16">
        <f>E150/D150*100</f>
        <v>78.194167031045041</v>
      </c>
    </row>
    <row r="151" spans="1:6" ht="12.75" customHeight="1">
      <c r="A151" s="27"/>
      <c r="B151" s="10"/>
      <c r="C151" s="105" t="s">
        <v>41</v>
      </c>
      <c r="D151" s="15">
        <v>114350</v>
      </c>
      <c r="E151" s="15">
        <v>89415.03</v>
      </c>
      <c r="F151" s="23"/>
    </row>
    <row r="152" spans="1:6" ht="12.75" customHeight="1">
      <c r="A152" s="27"/>
      <c r="B152" s="10">
        <v>80110</v>
      </c>
      <c r="C152" s="28" t="s">
        <v>52</v>
      </c>
      <c r="D152" s="18">
        <f>SUM(D153+D155)</f>
        <v>784984</v>
      </c>
      <c r="E152" s="18">
        <f>SUM(E153+E155)</f>
        <v>742918.74</v>
      </c>
      <c r="F152" s="8">
        <f>E152/D152*100</f>
        <v>94.641258930118326</v>
      </c>
    </row>
    <row r="153" spans="1:6" ht="12.75" customHeight="1">
      <c r="A153" s="27"/>
      <c r="B153" s="19"/>
      <c r="C153" s="75" t="s">
        <v>11</v>
      </c>
      <c r="D153" s="13">
        <f>SUM(D154:D154)</f>
        <v>6000</v>
      </c>
      <c r="E153" s="13">
        <f>SUM(E154:E154)</f>
        <v>4797</v>
      </c>
      <c r="F153" s="33">
        <f>E153/D153*100</f>
        <v>79.95</v>
      </c>
    </row>
    <row r="154" spans="1:6" ht="12.75" customHeight="1">
      <c r="A154" s="27"/>
      <c r="B154" s="19"/>
      <c r="C154" s="76" t="s">
        <v>13</v>
      </c>
      <c r="D154" s="15">
        <v>6000</v>
      </c>
      <c r="E154" s="15">
        <v>4797</v>
      </c>
      <c r="F154" s="16"/>
    </row>
    <row r="155" spans="1:6" ht="12.75" customHeight="1">
      <c r="A155" s="29"/>
      <c r="B155" s="12"/>
      <c r="C155" s="20" t="s">
        <v>16</v>
      </c>
      <c r="D155" s="13">
        <f>SUM(D156:D157)</f>
        <v>778984</v>
      </c>
      <c r="E155" s="13">
        <f>SUM(E156:E157)</f>
        <v>738121.74</v>
      </c>
      <c r="F155" s="16">
        <f>E155/D155*100</f>
        <v>94.754416008544467</v>
      </c>
    </row>
    <row r="156" spans="1:6" ht="12.75" customHeight="1">
      <c r="A156" s="29"/>
      <c r="B156" s="12"/>
      <c r="C156" s="21" t="s">
        <v>24</v>
      </c>
      <c r="D156" s="15">
        <v>30208</v>
      </c>
      <c r="E156" s="15">
        <v>29623.67</v>
      </c>
      <c r="F156" s="23"/>
    </row>
    <row r="157" spans="1:6" ht="12.75" customHeight="1">
      <c r="A157" s="29"/>
      <c r="B157" s="12"/>
      <c r="C157" s="21" t="s">
        <v>17</v>
      </c>
      <c r="D157" s="15">
        <f>SUM(D158:D159)</f>
        <v>748776</v>
      </c>
      <c r="E157" s="15">
        <f>SUM(E158:E159)</f>
        <v>708498.07</v>
      </c>
      <c r="F157" s="23"/>
    </row>
    <row r="158" spans="1:6" ht="12.75" customHeight="1">
      <c r="A158" s="29"/>
      <c r="B158" s="12"/>
      <c r="C158" s="24" t="s">
        <v>21</v>
      </c>
      <c r="D158" s="15">
        <v>589807</v>
      </c>
      <c r="E158" s="15">
        <v>562512.11</v>
      </c>
      <c r="F158" s="23"/>
    </row>
    <row r="159" spans="1:6" ht="12.75" customHeight="1">
      <c r="A159" s="29"/>
      <c r="B159" s="12"/>
      <c r="C159" s="77" t="s">
        <v>18</v>
      </c>
      <c r="D159" s="15">
        <v>158969</v>
      </c>
      <c r="E159" s="15">
        <v>145985.96</v>
      </c>
      <c r="F159" s="23"/>
    </row>
    <row r="160" spans="1:6" ht="12.75" customHeight="1">
      <c r="A160" s="27"/>
      <c r="B160" s="10">
        <v>80113</v>
      </c>
      <c r="C160" s="28" t="s">
        <v>53</v>
      </c>
      <c r="D160" s="18">
        <f>SUM(D161)</f>
        <v>169520</v>
      </c>
      <c r="E160" s="18">
        <f>SUM(E161)</f>
        <v>167503.81</v>
      </c>
      <c r="F160" s="8">
        <f>E160/D160*100</f>
        <v>98.810647711184515</v>
      </c>
    </row>
    <row r="161" spans="1:6" ht="12.75" customHeight="1">
      <c r="A161" s="29"/>
      <c r="B161" s="12"/>
      <c r="C161" s="20" t="s">
        <v>16</v>
      </c>
      <c r="D161" s="13">
        <f>SUM(D162)</f>
        <v>169520</v>
      </c>
      <c r="E161" s="13">
        <f>SUM(E162)</f>
        <v>167503.81</v>
      </c>
      <c r="F161" s="16">
        <f>E161/D161*100</f>
        <v>98.810647711184515</v>
      </c>
    </row>
    <row r="162" spans="1:6" ht="12.75" customHeight="1">
      <c r="A162" s="29"/>
      <c r="B162" s="12"/>
      <c r="C162" s="21" t="s">
        <v>17</v>
      </c>
      <c r="D162" s="15">
        <f>SUM(D163:D164)</f>
        <v>169520</v>
      </c>
      <c r="E162" s="15">
        <f>SUM(E163:E164)</f>
        <v>167503.81</v>
      </c>
      <c r="F162" s="23"/>
    </row>
    <row r="163" spans="1:6" ht="12.75" customHeight="1">
      <c r="A163" s="29"/>
      <c r="B163" s="12"/>
      <c r="C163" s="24" t="s">
        <v>21</v>
      </c>
      <c r="D163" s="15">
        <v>40520</v>
      </c>
      <c r="E163" s="15">
        <v>39144.71</v>
      </c>
      <c r="F163" s="23"/>
    </row>
    <row r="164" spans="1:6" ht="12.75" customHeight="1">
      <c r="A164" s="29"/>
      <c r="B164" s="12"/>
      <c r="C164" s="77" t="s">
        <v>18</v>
      </c>
      <c r="D164" s="15">
        <v>129000</v>
      </c>
      <c r="E164" s="15">
        <v>128359.1</v>
      </c>
      <c r="F164" s="23"/>
    </row>
    <row r="165" spans="1:6" ht="12.75" customHeight="1">
      <c r="A165" s="27"/>
      <c r="B165" s="10">
        <v>80114</v>
      </c>
      <c r="C165" s="17" t="s">
        <v>54</v>
      </c>
      <c r="D165" s="18">
        <f>SUM(D166)</f>
        <v>177961</v>
      </c>
      <c r="E165" s="18">
        <f>SUM(E166)</f>
        <v>164666.01</v>
      </c>
      <c r="F165" s="8">
        <f>E165/D165*100</f>
        <v>92.529267648529739</v>
      </c>
    </row>
    <row r="166" spans="1:6" ht="12.75" customHeight="1">
      <c r="A166" s="29"/>
      <c r="B166" s="12"/>
      <c r="C166" s="20" t="s">
        <v>16</v>
      </c>
      <c r="D166" s="13">
        <f>SUM(D167:D168)</f>
        <v>177961</v>
      </c>
      <c r="E166" s="13">
        <f>SUM(E167:E168)</f>
        <v>164666.01</v>
      </c>
      <c r="F166" s="16">
        <f>E166/D166*100</f>
        <v>92.529267648529739</v>
      </c>
    </row>
    <row r="167" spans="1:6" ht="12.75" customHeight="1">
      <c r="A167" s="29"/>
      <c r="B167" s="12"/>
      <c r="C167" s="21" t="s">
        <v>24</v>
      </c>
      <c r="D167" s="22">
        <v>200</v>
      </c>
      <c r="E167" s="22">
        <v>172.88</v>
      </c>
      <c r="F167" s="41"/>
    </row>
    <row r="168" spans="1:6" ht="12.75" customHeight="1">
      <c r="A168" s="29"/>
      <c r="B168" s="12"/>
      <c r="C168" s="21" t="s">
        <v>17</v>
      </c>
      <c r="D168" s="22">
        <f>SUM(D169:D170)</f>
        <v>177761</v>
      </c>
      <c r="E168" s="22">
        <f>SUM(E169:E170)</f>
        <v>164493.13</v>
      </c>
      <c r="F168" s="41"/>
    </row>
    <row r="169" spans="1:6" ht="12.75" customHeight="1">
      <c r="A169" s="29"/>
      <c r="B169" s="12"/>
      <c r="C169" s="24" t="s">
        <v>21</v>
      </c>
      <c r="D169" s="15">
        <v>153936</v>
      </c>
      <c r="E169" s="15">
        <v>142128.47</v>
      </c>
      <c r="F169" s="23"/>
    </row>
    <row r="170" spans="1:6" ht="12.75" customHeight="1">
      <c r="A170" s="29"/>
      <c r="B170" s="12"/>
      <c r="C170" s="77" t="s">
        <v>18</v>
      </c>
      <c r="D170" s="15">
        <v>23825</v>
      </c>
      <c r="E170" s="15">
        <v>22364.66</v>
      </c>
      <c r="F170" s="23"/>
    </row>
    <row r="171" spans="1:6" ht="12.75" customHeight="1">
      <c r="A171" s="27"/>
      <c r="B171" s="10">
        <v>80146</v>
      </c>
      <c r="C171" s="17" t="s">
        <v>55</v>
      </c>
      <c r="D171" s="32">
        <f>SUM(D172)</f>
        <v>10839</v>
      </c>
      <c r="E171" s="32">
        <f>SUM(E172)</f>
        <v>7310</v>
      </c>
      <c r="F171" s="8">
        <f>E171/D171*100</f>
        <v>67.44164590829412</v>
      </c>
    </row>
    <row r="172" spans="1:6" ht="12.75" customHeight="1">
      <c r="A172" s="29"/>
      <c r="B172" s="12"/>
      <c r="C172" s="121" t="s">
        <v>16</v>
      </c>
      <c r="D172" s="122">
        <f>SUM(D177)</f>
        <v>10839</v>
      </c>
      <c r="E172" s="122">
        <f>SUM(E177)</f>
        <v>7310</v>
      </c>
      <c r="F172" s="16">
        <f>E172/D172*100</f>
        <v>67.44164590829412</v>
      </c>
    </row>
    <row r="173" spans="1:6" ht="12.75" customHeight="1">
      <c r="A173" s="85"/>
      <c r="B173" s="85"/>
      <c r="C173" s="129"/>
      <c r="D173" s="130"/>
      <c r="E173" s="130"/>
      <c r="F173" s="118"/>
    </row>
    <row r="174" spans="1:6" ht="12.75" customHeight="1">
      <c r="A174" s="87"/>
      <c r="B174" s="87"/>
      <c r="C174" s="127"/>
      <c r="D174" s="128"/>
      <c r="E174" s="128"/>
      <c r="F174" s="126"/>
    </row>
    <row r="175" spans="1:6" ht="12.75" customHeight="1">
      <c r="A175" s="123" t="s">
        <v>3</v>
      </c>
      <c r="B175" s="123" t="s">
        <v>4</v>
      </c>
      <c r="C175" s="123" t="s">
        <v>5</v>
      </c>
      <c r="D175" s="123" t="s">
        <v>99</v>
      </c>
      <c r="E175" s="123" t="s">
        <v>2</v>
      </c>
      <c r="F175" s="124" t="s">
        <v>6</v>
      </c>
    </row>
    <row r="176" spans="1:6" ht="12.75" customHeight="1">
      <c r="A176" s="116">
        <v>1</v>
      </c>
      <c r="B176" s="116">
        <v>2</v>
      </c>
      <c r="C176" s="116">
        <v>3</v>
      </c>
      <c r="D176" s="116">
        <v>4</v>
      </c>
      <c r="E176" s="116">
        <v>5</v>
      </c>
      <c r="F176" s="116">
        <v>6</v>
      </c>
    </row>
    <row r="177" spans="1:6" ht="12.75" customHeight="1">
      <c r="A177" s="29"/>
      <c r="B177" s="12"/>
      <c r="C177" s="21" t="s">
        <v>17</v>
      </c>
      <c r="D177" s="15">
        <f>SUM(D178)</f>
        <v>10839</v>
      </c>
      <c r="E177" s="15">
        <f>SUM(E178)</f>
        <v>7310</v>
      </c>
      <c r="F177" s="23"/>
    </row>
    <row r="178" spans="1:6" ht="12.75" customHeight="1">
      <c r="A178" s="29"/>
      <c r="B178" s="12"/>
      <c r="C178" s="79" t="s">
        <v>18</v>
      </c>
      <c r="D178" s="60">
        <v>10839</v>
      </c>
      <c r="E178" s="60">
        <v>7310</v>
      </c>
      <c r="F178" s="23"/>
    </row>
    <row r="179" spans="1:6" ht="12.75" customHeight="1">
      <c r="A179" s="27"/>
      <c r="B179" s="10">
        <v>80148</v>
      </c>
      <c r="C179" s="17" t="s">
        <v>93</v>
      </c>
      <c r="D179" s="18">
        <f>SUM(D180)</f>
        <v>89516</v>
      </c>
      <c r="E179" s="18">
        <f>SUM(E180)</f>
        <v>72089.45</v>
      </c>
      <c r="F179" s="8">
        <f>E179/D179*100</f>
        <v>80.532474641404889</v>
      </c>
    </row>
    <row r="180" spans="1:6" ht="12.75" customHeight="1">
      <c r="A180" s="29"/>
      <c r="B180" s="12"/>
      <c r="C180" s="20" t="s">
        <v>16</v>
      </c>
      <c r="D180" s="13">
        <f>SUM(D181:D182)</f>
        <v>89516</v>
      </c>
      <c r="E180" s="13">
        <f>SUM(E181:E182)</f>
        <v>72089.45</v>
      </c>
      <c r="F180" s="16">
        <f>E180/D180*100</f>
        <v>80.532474641404889</v>
      </c>
    </row>
    <row r="181" spans="1:6" ht="12.75" customHeight="1">
      <c r="A181" s="29"/>
      <c r="B181" s="12"/>
      <c r="C181" s="21" t="s">
        <v>24</v>
      </c>
      <c r="D181" s="22">
        <v>166</v>
      </c>
      <c r="E181" s="22">
        <v>165.15</v>
      </c>
      <c r="F181" s="41"/>
    </row>
    <row r="182" spans="1:6" ht="12.75" customHeight="1">
      <c r="A182" s="29"/>
      <c r="B182" s="12"/>
      <c r="C182" s="21" t="s">
        <v>17</v>
      </c>
      <c r="D182" s="22">
        <f>SUM(D183:D184)</f>
        <v>89350</v>
      </c>
      <c r="E182" s="22">
        <f>SUM(E183:E184)</f>
        <v>71924.3</v>
      </c>
      <c r="F182" s="41"/>
    </row>
    <row r="183" spans="1:6" ht="12.75" customHeight="1">
      <c r="A183" s="29"/>
      <c r="B183" s="12"/>
      <c r="C183" s="24" t="s">
        <v>21</v>
      </c>
      <c r="D183" s="15">
        <v>51700</v>
      </c>
      <c r="E183" s="15">
        <v>48608.65</v>
      </c>
      <c r="F183" s="23"/>
    </row>
    <row r="184" spans="1:6" ht="12.75" customHeight="1">
      <c r="A184" s="29"/>
      <c r="B184" s="12"/>
      <c r="C184" s="77" t="s">
        <v>18</v>
      </c>
      <c r="D184" s="15">
        <v>37650</v>
      </c>
      <c r="E184" s="15">
        <v>23315.65</v>
      </c>
      <c r="F184" s="23"/>
    </row>
    <row r="185" spans="1:6" ht="12.75" customHeight="1">
      <c r="A185" s="27"/>
      <c r="B185" s="10">
        <v>80195</v>
      </c>
      <c r="C185" s="42" t="s">
        <v>22</v>
      </c>
      <c r="D185" s="89">
        <f>SUM(D186)</f>
        <v>106495</v>
      </c>
      <c r="E185" s="43">
        <f>SUM(E186)</f>
        <v>104406.23</v>
      </c>
      <c r="F185" s="44">
        <f>E185/D185*100</f>
        <v>98.038621531527298</v>
      </c>
    </row>
    <row r="186" spans="1:6" ht="12.75" customHeight="1">
      <c r="A186" s="29"/>
      <c r="B186" s="12"/>
      <c r="C186" s="20" t="s">
        <v>16</v>
      </c>
      <c r="D186" s="13">
        <f>SUM(D187+D189)</f>
        <v>106495</v>
      </c>
      <c r="E186" s="13">
        <f>SUM(E187+E189)</f>
        <v>104406.23</v>
      </c>
      <c r="F186" s="16">
        <f>E186/D186*100</f>
        <v>98.038621531527298</v>
      </c>
    </row>
    <row r="187" spans="1:6" ht="12.75" customHeight="1">
      <c r="A187" s="29"/>
      <c r="B187" s="12"/>
      <c r="C187" s="21" t="s">
        <v>17</v>
      </c>
      <c r="D187" s="22">
        <f>SUM(D188:D188)</f>
        <v>96595</v>
      </c>
      <c r="E187" s="22">
        <f>SUM(E188:E188)</f>
        <v>94506.23</v>
      </c>
      <c r="F187" s="23"/>
    </row>
    <row r="188" spans="1:6" ht="12.75" customHeight="1">
      <c r="A188" s="29"/>
      <c r="B188" s="12"/>
      <c r="C188" s="77" t="s">
        <v>18</v>
      </c>
      <c r="D188" s="15">
        <v>96595</v>
      </c>
      <c r="E188" s="15">
        <v>94506.23</v>
      </c>
      <c r="F188" s="23"/>
    </row>
    <row r="189" spans="1:6" ht="12.75" customHeight="1">
      <c r="A189" s="29"/>
      <c r="B189" s="12"/>
      <c r="C189" s="21" t="s">
        <v>56</v>
      </c>
      <c r="D189" s="15">
        <v>9900</v>
      </c>
      <c r="E189" s="15">
        <v>9900</v>
      </c>
      <c r="F189" s="23"/>
    </row>
    <row r="190" spans="1:6" ht="12.75" customHeight="1">
      <c r="A190" s="4">
        <v>851</v>
      </c>
      <c r="B190" s="5"/>
      <c r="C190" s="6" t="s">
        <v>57</v>
      </c>
      <c r="D190" s="7">
        <f>SUM(D196+D191)</f>
        <v>50000</v>
      </c>
      <c r="E190" s="7">
        <f>SUM(E196+E191)</f>
        <v>49502.15</v>
      </c>
      <c r="F190" s="96">
        <f>SUM(F196)</f>
        <v>98.755375000000001</v>
      </c>
    </row>
    <row r="191" spans="1:6" ht="12.75" customHeight="1">
      <c r="A191" s="27"/>
      <c r="B191" s="19">
        <v>85153</v>
      </c>
      <c r="C191" s="17" t="s">
        <v>84</v>
      </c>
      <c r="D191" s="59">
        <f>SUM(D192)</f>
        <v>10000</v>
      </c>
      <c r="E191" s="59">
        <f>SUM(E192)</f>
        <v>10000</v>
      </c>
      <c r="F191" s="8">
        <f>E191/D191*100</f>
        <v>100</v>
      </c>
    </row>
    <row r="192" spans="1:6" ht="12.75" customHeight="1">
      <c r="A192" s="31"/>
      <c r="B192" s="36"/>
      <c r="C192" s="20" t="s">
        <v>16</v>
      </c>
      <c r="D192" s="13">
        <f>SUM(D193:D193)</f>
        <v>10000</v>
      </c>
      <c r="E192" s="13">
        <f>SUM(E193:E193)</f>
        <v>10000</v>
      </c>
      <c r="F192" s="16">
        <f>E192/D192*100</f>
        <v>100</v>
      </c>
    </row>
    <row r="193" spans="1:6" ht="12.75" customHeight="1">
      <c r="A193" s="31"/>
      <c r="B193" s="36"/>
      <c r="C193" s="21" t="s">
        <v>17</v>
      </c>
      <c r="D193" s="22">
        <f>SUM(D194:D195)</f>
        <v>10000</v>
      </c>
      <c r="E193" s="22">
        <f>SUM(E194:E195)</f>
        <v>10000</v>
      </c>
      <c r="F193" s="41"/>
    </row>
    <row r="194" spans="1:6" ht="12.75" customHeight="1">
      <c r="A194" s="31"/>
      <c r="B194" s="36"/>
      <c r="C194" s="24" t="s">
        <v>21</v>
      </c>
      <c r="D194" s="15">
        <v>5141</v>
      </c>
      <c r="E194" s="15">
        <v>5141</v>
      </c>
      <c r="F194" s="23"/>
    </row>
    <row r="195" spans="1:6" ht="12.75" customHeight="1">
      <c r="A195" s="31"/>
      <c r="B195" s="36"/>
      <c r="C195" s="79" t="s">
        <v>18</v>
      </c>
      <c r="D195" s="60">
        <v>4859</v>
      </c>
      <c r="E195" s="60">
        <v>4859</v>
      </c>
      <c r="F195" s="23"/>
    </row>
    <row r="196" spans="1:6" ht="12.75" customHeight="1">
      <c r="A196" s="27"/>
      <c r="B196" s="10">
        <v>85154</v>
      </c>
      <c r="C196" s="17" t="s">
        <v>58</v>
      </c>
      <c r="D196" s="59">
        <f>SUM(D197)</f>
        <v>40000</v>
      </c>
      <c r="E196" s="59">
        <f>SUM(E197)</f>
        <v>39502.15</v>
      </c>
      <c r="F196" s="8">
        <f>E196/D196*100</f>
        <v>98.755375000000001</v>
      </c>
    </row>
    <row r="197" spans="1:6" ht="12.75" customHeight="1">
      <c r="A197" s="31"/>
      <c r="B197" s="36"/>
      <c r="C197" s="20" t="s">
        <v>16</v>
      </c>
      <c r="D197" s="13">
        <f>SUM(D198:D199)</f>
        <v>40000</v>
      </c>
      <c r="E197" s="13">
        <f>SUM(E199:E199)</f>
        <v>39502.15</v>
      </c>
      <c r="F197" s="16">
        <f>E197/D197*100</f>
        <v>98.755375000000001</v>
      </c>
    </row>
    <row r="198" spans="1:6" ht="12.75" customHeight="1">
      <c r="A198" s="31"/>
      <c r="B198" s="36"/>
      <c r="C198" s="21" t="s">
        <v>24</v>
      </c>
      <c r="D198" s="13">
        <v>50</v>
      </c>
      <c r="E198" s="13">
        <v>0</v>
      </c>
      <c r="F198" s="16"/>
    </row>
    <row r="199" spans="1:6" ht="12.75" customHeight="1">
      <c r="A199" s="31"/>
      <c r="B199" s="36"/>
      <c r="C199" s="21" t="s">
        <v>17</v>
      </c>
      <c r="D199" s="22">
        <f>SUM(D200:D201)</f>
        <v>39950</v>
      </c>
      <c r="E199" s="22">
        <f>SUM(E200:E201)</f>
        <v>39502.15</v>
      </c>
      <c r="F199" s="41"/>
    </row>
    <row r="200" spans="1:6" ht="12.75" customHeight="1">
      <c r="A200" s="31"/>
      <c r="B200" s="36"/>
      <c r="C200" s="24" t="s">
        <v>21</v>
      </c>
      <c r="D200" s="15">
        <v>28346</v>
      </c>
      <c r="E200" s="15">
        <v>28330.2</v>
      </c>
      <c r="F200" s="23"/>
    </row>
    <row r="201" spans="1:6" ht="12.75" customHeight="1">
      <c r="A201" s="31"/>
      <c r="B201" s="36"/>
      <c r="C201" s="79" t="s">
        <v>18</v>
      </c>
      <c r="D201" s="60">
        <v>11604</v>
      </c>
      <c r="E201" s="60">
        <v>11171.95</v>
      </c>
      <c r="F201" s="23"/>
    </row>
    <row r="202" spans="1:6" ht="12.75" customHeight="1">
      <c r="A202" s="4">
        <v>852</v>
      </c>
      <c r="B202" s="6"/>
      <c r="C202" s="6" t="s">
        <v>59</v>
      </c>
      <c r="D202" s="7">
        <f>SUM(D203+D206+D211+D219+D227+D235+D238+D241+D247+D253)</f>
        <v>1339718</v>
      </c>
      <c r="E202" s="7">
        <f>SUM(E203+E206+E211+E219+E227+E235+E238+E241+E247+E253)</f>
        <v>1243699.2500000002</v>
      </c>
      <c r="F202" s="8">
        <f>E202/D202*100</f>
        <v>92.83291334445012</v>
      </c>
    </row>
    <row r="203" spans="1:6" ht="12.75" customHeight="1">
      <c r="A203" s="31"/>
      <c r="B203" s="10">
        <v>85204</v>
      </c>
      <c r="C203" s="17" t="s">
        <v>86</v>
      </c>
      <c r="D203" s="18">
        <f t="shared" ref="D203:E204" si="1">SUM(D204:D204)</f>
        <v>2000</v>
      </c>
      <c r="E203" s="18">
        <f t="shared" si="1"/>
        <v>958.05</v>
      </c>
      <c r="F203" s="8">
        <f>E203/D203*100</f>
        <v>47.902499999999996</v>
      </c>
    </row>
    <row r="204" spans="1:6" ht="12" customHeight="1">
      <c r="A204" s="31"/>
      <c r="B204" s="36"/>
      <c r="C204" s="20" t="s">
        <v>16</v>
      </c>
      <c r="D204" s="13">
        <f t="shared" si="1"/>
        <v>2000</v>
      </c>
      <c r="E204" s="13">
        <f t="shared" si="1"/>
        <v>958.05</v>
      </c>
      <c r="F204" s="16">
        <f>E204/D204*100</f>
        <v>47.902499999999996</v>
      </c>
    </row>
    <row r="205" spans="1:6" ht="12.75" customHeight="1">
      <c r="A205" s="31"/>
      <c r="B205" s="36"/>
      <c r="C205" s="21" t="s">
        <v>24</v>
      </c>
      <c r="D205" s="22">
        <v>2000</v>
      </c>
      <c r="E205" s="22">
        <v>958.05</v>
      </c>
      <c r="F205" s="41"/>
    </row>
    <row r="206" spans="1:6" ht="24.75" customHeight="1">
      <c r="A206" s="31"/>
      <c r="B206" s="10">
        <v>85205</v>
      </c>
      <c r="C206" s="98" t="s">
        <v>87</v>
      </c>
      <c r="D206" s="18">
        <f t="shared" ref="D206:E208" si="2">SUM(D207:D207)</f>
        <v>4000</v>
      </c>
      <c r="E206" s="18">
        <f t="shared" si="2"/>
        <v>28.2</v>
      </c>
      <c r="F206" s="8">
        <f>E206/D206*100</f>
        <v>0.70499999999999996</v>
      </c>
    </row>
    <row r="207" spans="1:6" ht="12.75" customHeight="1">
      <c r="A207" s="31"/>
      <c r="B207" s="36"/>
      <c r="C207" s="20" t="s">
        <v>16</v>
      </c>
      <c r="D207" s="13">
        <f t="shared" si="2"/>
        <v>4000</v>
      </c>
      <c r="E207" s="13">
        <f t="shared" si="2"/>
        <v>28.2</v>
      </c>
      <c r="F207" s="16">
        <f>E207/D207*100</f>
        <v>0.70499999999999996</v>
      </c>
    </row>
    <row r="208" spans="1:6" ht="12.75" customHeight="1">
      <c r="A208" s="31"/>
      <c r="B208" s="36"/>
      <c r="C208" s="21" t="s">
        <v>17</v>
      </c>
      <c r="D208" s="22">
        <f t="shared" si="2"/>
        <v>4000</v>
      </c>
      <c r="E208" s="22">
        <f t="shared" si="2"/>
        <v>28.2</v>
      </c>
      <c r="F208" s="41"/>
    </row>
    <row r="209" spans="1:6" ht="12.75" customHeight="1">
      <c r="A209" s="31"/>
      <c r="B209" s="36"/>
      <c r="C209" s="77" t="s">
        <v>18</v>
      </c>
      <c r="D209" s="15">
        <v>4000</v>
      </c>
      <c r="E209" s="15">
        <v>28.2</v>
      </c>
      <c r="F209" s="23"/>
    </row>
    <row r="210" spans="1:6" ht="12.75" customHeight="1">
      <c r="A210" s="31"/>
      <c r="B210" s="10">
        <v>85212</v>
      </c>
      <c r="C210" s="17" t="s">
        <v>94</v>
      </c>
      <c r="D210" s="18"/>
      <c r="E210" s="18"/>
      <c r="F210" s="58"/>
    </row>
    <row r="211" spans="1:6" ht="12.75" customHeight="1">
      <c r="A211" s="31"/>
      <c r="B211" s="10"/>
      <c r="C211" s="17" t="s">
        <v>60</v>
      </c>
      <c r="D211" s="18">
        <f>SUM(D213:D213)</f>
        <v>918522</v>
      </c>
      <c r="E211" s="18">
        <f>SUM(E213:E213)</f>
        <v>883103.02</v>
      </c>
      <c r="F211" s="8">
        <f>E211/D211*100</f>
        <v>96.143915986770054</v>
      </c>
    </row>
    <row r="212" spans="1:6" ht="12.75" customHeight="1">
      <c r="A212" s="31"/>
      <c r="B212" s="10"/>
      <c r="C212" s="17" t="s">
        <v>61</v>
      </c>
      <c r="D212" s="18"/>
      <c r="E212" s="18"/>
      <c r="F212" s="8"/>
    </row>
    <row r="213" spans="1:6" ht="12.75" customHeight="1">
      <c r="A213" s="31"/>
      <c r="B213" s="36"/>
      <c r="C213" s="93" t="s">
        <v>16</v>
      </c>
      <c r="D213" s="94">
        <f>SUM(D214:D215)</f>
        <v>918522</v>
      </c>
      <c r="E213" s="94">
        <f>SUM(E214:E215)</f>
        <v>883103.02</v>
      </c>
      <c r="F213" s="16">
        <f>E213/D213*100</f>
        <v>96.143915986770054</v>
      </c>
    </row>
    <row r="214" spans="1:6" ht="12.75" customHeight="1">
      <c r="A214" s="31"/>
      <c r="B214" s="36"/>
      <c r="C214" s="21" t="s">
        <v>24</v>
      </c>
      <c r="D214" s="22">
        <v>844916</v>
      </c>
      <c r="E214" s="22">
        <v>816654</v>
      </c>
      <c r="F214" s="41"/>
    </row>
    <row r="215" spans="1:6" ht="12.75" customHeight="1">
      <c r="A215" s="31"/>
      <c r="B215" s="36"/>
      <c r="C215" s="21" t="s">
        <v>17</v>
      </c>
      <c r="D215" s="22">
        <f>SUM(D216:D217)</f>
        <v>73606</v>
      </c>
      <c r="E215" s="22">
        <f>SUM(E216:E217)</f>
        <v>66449.02</v>
      </c>
      <c r="F215" s="41"/>
    </row>
    <row r="216" spans="1:6" ht="12.75" customHeight="1">
      <c r="A216" s="31"/>
      <c r="B216" s="36"/>
      <c r="C216" s="24" t="s">
        <v>21</v>
      </c>
      <c r="D216" s="15">
        <v>65939</v>
      </c>
      <c r="E216" s="15">
        <v>61883.86</v>
      </c>
      <c r="F216" s="23"/>
    </row>
    <row r="217" spans="1:6" ht="12.75" customHeight="1">
      <c r="A217" s="31"/>
      <c r="B217" s="36"/>
      <c r="C217" s="77" t="s">
        <v>18</v>
      </c>
      <c r="D217" s="15">
        <v>7667</v>
      </c>
      <c r="E217" s="15">
        <v>4565.16</v>
      </c>
      <c r="F217" s="23"/>
    </row>
    <row r="218" spans="1:6" ht="12.75" customHeight="1">
      <c r="A218" s="27"/>
      <c r="B218" s="10">
        <v>85213</v>
      </c>
      <c r="C218" s="42" t="s">
        <v>62</v>
      </c>
      <c r="D218" s="43"/>
      <c r="E218" s="43"/>
      <c r="F218" s="58"/>
    </row>
    <row r="219" spans="1:6" ht="12.75" customHeight="1">
      <c r="A219" s="27"/>
      <c r="B219" s="10"/>
      <c r="C219" s="17" t="s">
        <v>63</v>
      </c>
      <c r="D219" s="18">
        <f>SUM(D223)</f>
        <v>5461</v>
      </c>
      <c r="E219" s="18">
        <f>SUM(E223)</f>
        <v>5140.62</v>
      </c>
      <c r="F219" s="8">
        <f>E219/D219*100</f>
        <v>94.133308917780624</v>
      </c>
    </row>
    <row r="220" spans="1:6" ht="12.75" customHeight="1">
      <c r="A220" s="27"/>
      <c r="B220" s="10"/>
      <c r="C220" s="17" t="s">
        <v>64</v>
      </c>
      <c r="D220" s="18"/>
      <c r="E220" s="18"/>
      <c r="F220" s="58"/>
    </row>
    <row r="221" spans="1:6" ht="12.75" customHeight="1">
      <c r="A221" s="27"/>
      <c r="B221" s="10"/>
      <c r="C221" s="17" t="s">
        <v>65</v>
      </c>
      <c r="D221" s="63"/>
      <c r="E221" s="63"/>
      <c r="F221" s="58"/>
    </row>
    <row r="222" spans="1:6" ht="12.75" customHeight="1">
      <c r="A222" s="31"/>
      <c r="B222" s="36"/>
      <c r="C222" s="17" t="s">
        <v>66</v>
      </c>
      <c r="D222" s="63"/>
      <c r="E222" s="63"/>
      <c r="F222" s="58"/>
    </row>
    <row r="223" spans="1:6" ht="12.75" customHeight="1">
      <c r="A223" s="31"/>
      <c r="B223" s="36"/>
      <c r="C223" s="20" t="s">
        <v>16</v>
      </c>
      <c r="D223" s="13">
        <f>SUM(D225:D225)</f>
        <v>5461</v>
      </c>
      <c r="E223" s="13">
        <f>SUM(E225:E225)</f>
        <v>5140.62</v>
      </c>
      <c r="F223" s="16">
        <f>E223/D223*100</f>
        <v>94.133308917780624</v>
      </c>
    </row>
    <row r="224" spans="1:6" ht="12.75" customHeight="1">
      <c r="A224" s="31"/>
      <c r="B224" s="36"/>
      <c r="C224" s="21" t="s">
        <v>17</v>
      </c>
      <c r="D224" s="13">
        <f>SUM(D225)</f>
        <v>5461</v>
      </c>
      <c r="E224" s="13">
        <f>SUM(E225)</f>
        <v>5140.62</v>
      </c>
      <c r="F224" s="35"/>
    </row>
    <row r="225" spans="1:6" ht="12.75" customHeight="1">
      <c r="A225" s="31"/>
      <c r="B225" s="36"/>
      <c r="C225" s="77" t="s">
        <v>18</v>
      </c>
      <c r="D225" s="22">
        <v>5461</v>
      </c>
      <c r="E225" s="22">
        <v>5140.62</v>
      </c>
      <c r="F225" s="41"/>
    </row>
    <row r="226" spans="1:6" ht="12.75" customHeight="1">
      <c r="A226" s="27"/>
      <c r="B226" s="10">
        <v>85214</v>
      </c>
      <c r="C226" s="42" t="s">
        <v>67</v>
      </c>
      <c r="D226" s="43"/>
      <c r="E226" s="43"/>
      <c r="F226" s="58"/>
    </row>
    <row r="227" spans="1:6" ht="12.75" customHeight="1">
      <c r="A227" s="27"/>
      <c r="B227" s="10"/>
      <c r="C227" s="17" t="s">
        <v>68</v>
      </c>
      <c r="D227" s="18">
        <f>SUM(D228)</f>
        <v>34395</v>
      </c>
      <c r="E227" s="18">
        <f>SUM(E228)</f>
        <v>25432.13</v>
      </c>
      <c r="F227" s="8">
        <f>E227/D227*100</f>
        <v>73.941357755487729</v>
      </c>
    </row>
    <row r="228" spans="1:6" ht="12.75" customHeight="1">
      <c r="A228" s="31"/>
      <c r="B228" s="36"/>
      <c r="C228" s="20" t="s">
        <v>16</v>
      </c>
      <c r="D228" s="13">
        <f>SUM(D229:D229)</f>
        <v>34395</v>
      </c>
      <c r="E228" s="13">
        <f>SUM(E229:E229)</f>
        <v>25432.13</v>
      </c>
      <c r="F228" s="16">
        <f>E228/D228*100</f>
        <v>73.941357755487729</v>
      </c>
    </row>
    <row r="229" spans="1:6" ht="12.75" customHeight="1">
      <c r="A229" s="31"/>
      <c r="B229" s="36"/>
      <c r="C229" s="84" t="s">
        <v>24</v>
      </c>
      <c r="D229" s="83">
        <v>34395</v>
      </c>
      <c r="E229" s="83">
        <v>25432.13</v>
      </c>
      <c r="F229" s="41"/>
    </row>
    <row r="230" spans="1:6" ht="12.75" customHeight="1">
      <c r="A230" s="133"/>
      <c r="B230" s="133"/>
      <c r="C230" s="86"/>
      <c r="D230" s="101"/>
      <c r="E230" s="101"/>
      <c r="F230" s="56"/>
    </row>
    <row r="231" spans="1:6" ht="12.75" customHeight="1">
      <c r="A231" s="131"/>
      <c r="B231" s="131"/>
      <c r="C231" s="66"/>
      <c r="D231" s="99"/>
      <c r="E231" s="99"/>
      <c r="F231" s="100"/>
    </row>
    <row r="232" spans="1:6" ht="12.75" customHeight="1">
      <c r="A232" s="132"/>
      <c r="B232" s="132"/>
      <c r="C232" s="88"/>
      <c r="D232" s="102"/>
      <c r="E232" s="102"/>
      <c r="F232" s="57"/>
    </row>
    <row r="233" spans="1:6" ht="12.75" customHeight="1">
      <c r="A233" s="123" t="s">
        <v>3</v>
      </c>
      <c r="B233" s="123" t="s">
        <v>4</v>
      </c>
      <c r="C233" s="123" t="s">
        <v>5</v>
      </c>
      <c r="D233" s="123" t="s">
        <v>99</v>
      </c>
      <c r="E233" s="123" t="s">
        <v>2</v>
      </c>
      <c r="F233" s="124" t="s">
        <v>6</v>
      </c>
    </row>
    <row r="234" spans="1:6" ht="12.75" customHeight="1">
      <c r="A234" s="116">
        <v>1</v>
      </c>
      <c r="B234" s="116">
        <v>2</v>
      </c>
      <c r="C234" s="116">
        <v>3</v>
      </c>
      <c r="D234" s="116">
        <v>4</v>
      </c>
      <c r="E234" s="116">
        <v>5</v>
      </c>
      <c r="F234" s="116">
        <v>6</v>
      </c>
    </row>
    <row r="235" spans="1:6" ht="12.75" customHeight="1">
      <c r="A235" s="31"/>
      <c r="B235" s="10">
        <v>85215</v>
      </c>
      <c r="C235" s="17" t="s">
        <v>69</v>
      </c>
      <c r="D235" s="18">
        <f>SUM(D236)</f>
        <v>1000</v>
      </c>
      <c r="E235" s="18">
        <v>0</v>
      </c>
      <c r="F235" s="16">
        <f>E235/D235*100</f>
        <v>0</v>
      </c>
    </row>
    <row r="236" spans="1:6" ht="12.75" customHeight="1">
      <c r="A236" s="31"/>
      <c r="B236" s="36"/>
      <c r="C236" s="20" t="s">
        <v>16</v>
      </c>
      <c r="D236" s="13">
        <f>SUM(D237:D237)</f>
        <v>1000</v>
      </c>
      <c r="E236" s="13">
        <f>SUM(E237:E237)</f>
        <v>0</v>
      </c>
      <c r="F236" s="16">
        <f>E236/D236*100</f>
        <v>0</v>
      </c>
    </row>
    <row r="237" spans="1:6" ht="12.75" customHeight="1">
      <c r="A237" s="29"/>
      <c r="B237" s="12"/>
      <c r="C237" s="84" t="s">
        <v>24</v>
      </c>
      <c r="D237" s="83">
        <v>1000</v>
      </c>
      <c r="E237" s="83">
        <v>0</v>
      </c>
      <c r="F237" s="41"/>
    </row>
    <row r="238" spans="1:6" ht="12.75" customHeight="1">
      <c r="A238" s="29"/>
      <c r="B238" s="10">
        <v>85216</v>
      </c>
      <c r="C238" s="17" t="s">
        <v>70</v>
      </c>
      <c r="D238" s="18">
        <f>SUM(D239)</f>
        <v>27194</v>
      </c>
      <c r="E238" s="18">
        <f>SUM(E239)</f>
        <v>25607</v>
      </c>
      <c r="F238" s="58"/>
    </row>
    <row r="239" spans="1:6" ht="12.75" customHeight="1">
      <c r="A239" s="29"/>
      <c r="B239" s="36"/>
      <c r="C239" s="20" t="s">
        <v>16</v>
      </c>
      <c r="D239" s="13">
        <f>SUM(D240:D240)</f>
        <v>27194</v>
      </c>
      <c r="E239" s="13">
        <f>SUM(E240:E240)</f>
        <v>25607</v>
      </c>
      <c r="F239" s="35"/>
    </row>
    <row r="240" spans="1:6" ht="12.75" customHeight="1">
      <c r="A240" s="29"/>
      <c r="B240" s="12"/>
      <c r="C240" s="21" t="s">
        <v>24</v>
      </c>
      <c r="D240" s="22">
        <v>27194</v>
      </c>
      <c r="E240" s="22">
        <v>25607</v>
      </c>
      <c r="F240" s="41"/>
    </row>
    <row r="241" spans="1:7" ht="12.75" customHeight="1">
      <c r="A241" s="64"/>
      <c r="B241" s="10">
        <v>85219</v>
      </c>
      <c r="C241" s="28" t="s">
        <v>71</v>
      </c>
      <c r="D241" s="18">
        <f>SUM(D242)</f>
        <v>191288</v>
      </c>
      <c r="E241" s="18">
        <f>SUM(E242)</f>
        <v>176772.84</v>
      </c>
      <c r="F241" s="8">
        <f>E241/D241*100</f>
        <v>92.411881560787918</v>
      </c>
    </row>
    <row r="242" spans="1:7" ht="12.75" customHeight="1">
      <c r="A242" s="27"/>
      <c r="B242" s="19"/>
      <c r="C242" s="20" t="s">
        <v>16</v>
      </c>
      <c r="D242" s="13">
        <f>SUM(D243:D244)</f>
        <v>191288</v>
      </c>
      <c r="E242" s="13">
        <f>SUM(E243:E244)</f>
        <v>176772.84</v>
      </c>
      <c r="F242" s="16">
        <f>E242/D242*100</f>
        <v>92.411881560787918</v>
      </c>
      <c r="G242" s="1"/>
    </row>
    <row r="243" spans="1:7" ht="12.75" customHeight="1">
      <c r="A243" s="27"/>
      <c r="B243" s="19"/>
      <c r="C243" s="21" t="s">
        <v>24</v>
      </c>
      <c r="D243" s="22">
        <v>4900</v>
      </c>
      <c r="E243" s="22">
        <v>4810.92</v>
      </c>
      <c r="F243" s="41"/>
    </row>
    <row r="244" spans="1:7" ht="12.75" customHeight="1">
      <c r="A244" s="27"/>
      <c r="B244" s="19"/>
      <c r="C244" s="21" t="s">
        <v>17</v>
      </c>
      <c r="D244" s="22">
        <f>SUM(D245:D246)</f>
        <v>186388</v>
      </c>
      <c r="E244" s="22">
        <f>SUM(E245:E246)</f>
        <v>171961.91999999998</v>
      </c>
      <c r="F244" s="41"/>
    </row>
    <row r="245" spans="1:7" ht="12.75" customHeight="1">
      <c r="A245" s="27"/>
      <c r="B245" s="19"/>
      <c r="C245" s="24" t="s">
        <v>21</v>
      </c>
      <c r="D245" s="15">
        <v>152025</v>
      </c>
      <c r="E245" s="15">
        <v>145747.37</v>
      </c>
      <c r="F245" s="23"/>
    </row>
    <row r="246" spans="1:7" ht="12.75" customHeight="1">
      <c r="A246" s="27"/>
      <c r="B246" s="19"/>
      <c r="C246" s="77" t="s">
        <v>18</v>
      </c>
      <c r="D246" s="15">
        <v>34363</v>
      </c>
      <c r="E246" s="15">
        <v>26214.55</v>
      </c>
      <c r="F246" s="23"/>
    </row>
    <row r="247" spans="1:7" ht="12.75" customHeight="1">
      <c r="A247" s="64"/>
      <c r="B247" s="10">
        <v>85228</v>
      </c>
      <c r="C247" s="28" t="s">
        <v>72</v>
      </c>
      <c r="D247" s="18">
        <f>SUM(D248)</f>
        <v>34623</v>
      </c>
      <c r="E247" s="18">
        <f>SUM(E248)</f>
        <v>34475.33</v>
      </c>
      <c r="F247" s="8">
        <f>E247/D247*100</f>
        <v>99.573491609623659</v>
      </c>
    </row>
    <row r="248" spans="1:7" ht="12.75" customHeight="1">
      <c r="A248" s="27"/>
      <c r="B248" s="19"/>
      <c r="C248" s="20" t="s">
        <v>16</v>
      </c>
      <c r="D248" s="13">
        <f>SUM(D249:D250)</f>
        <v>34623</v>
      </c>
      <c r="E248" s="13">
        <f>SUM(E249:E250)</f>
        <v>34475.33</v>
      </c>
      <c r="F248" s="16">
        <f>E248/D248*100</f>
        <v>99.573491609623659</v>
      </c>
    </row>
    <row r="249" spans="1:7" ht="12.75" customHeight="1">
      <c r="A249" s="27"/>
      <c r="B249" s="19"/>
      <c r="C249" s="21" t="s">
        <v>24</v>
      </c>
      <c r="D249" s="22">
        <v>1200</v>
      </c>
      <c r="E249" s="22">
        <v>1180</v>
      </c>
      <c r="F249" s="41"/>
    </row>
    <row r="250" spans="1:7" ht="12.75" customHeight="1">
      <c r="A250" s="27"/>
      <c r="B250" s="19"/>
      <c r="C250" s="21" t="s">
        <v>17</v>
      </c>
      <c r="D250" s="22">
        <f>SUM(D251:D252)</f>
        <v>33423</v>
      </c>
      <c r="E250" s="22">
        <f>SUM(E251:E252)</f>
        <v>33295.33</v>
      </c>
      <c r="F250" s="41"/>
    </row>
    <row r="251" spans="1:7" ht="12.75" customHeight="1">
      <c r="A251" s="27"/>
      <c r="B251" s="19"/>
      <c r="C251" s="24" t="s">
        <v>21</v>
      </c>
      <c r="D251" s="15">
        <v>32212</v>
      </c>
      <c r="E251" s="15">
        <v>32201.4</v>
      </c>
      <c r="F251" s="23"/>
    </row>
    <row r="252" spans="1:7" ht="12.75" customHeight="1">
      <c r="A252" s="27"/>
      <c r="B252" s="19"/>
      <c r="C252" s="77" t="s">
        <v>18</v>
      </c>
      <c r="D252" s="15">
        <v>1211</v>
      </c>
      <c r="E252" s="15">
        <v>1093.93</v>
      </c>
      <c r="F252" s="23"/>
    </row>
    <row r="253" spans="1:7" ht="12.75" customHeight="1">
      <c r="A253" s="31"/>
      <c r="B253" s="10">
        <v>85295</v>
      </c>
      <c r="C253" s="28" t="s">
        <v>22</v>
      </c>
      <c r="D253" s="18">
        <f>SUM(D254)</f>
        <v>121235</v>
      </c>
      <c r="E253" s="18">
        <f>SUM(E254)</f>
        <v>92182.06</v>
      </c>
      <c r="F253" s="8">
        <f>E253/D253*100</f>
        <v>76.035847733740255</v>
      </c>
    </row>
    <row r="254" spans="1:7" ht="12.75" customHeight="1">
      <c r="A254" s="29"/>
      <c r="B254" s="12"/>
      <c r="C254" s="20" t="s">
        <v>16</v>
      </c>
      <c r="D254" s="13">
        <f>SUM(D255+D256)</f>
        <v>121235</v>
      </c>
      <c r="E254" s="13">
        <f>SUM(E255+E256)</f>
        <v>92182.06</v>
      </c>
      <c r="F254" s="16">
        <f>E254/D254*100</f>
        <v>76.035847733740255</v>
      </c>
    </row>
    <row r="255" spans="1:7" ht="12.75" customHeight="1">
      <c r="A255" s="29"/>
      <c r="B255" s="12"/>
      <c r="C255" s="21" t="s">
        <v>24</v>
      </c>
      <c r="D255" s="22">
        <v>62707</v>
      </c>
      <c r="E255" s="22">
        <v>56024.38</v>
      </c>
      <c r="F255" s="41"/>
    </row>
    <row r="256" spans="1:7" ht="12.75" customHeight="1">
      <c r="A256" s="29"/>
      <c r="B256" s="12"/>
      <c r="C256" s="21" t="s">
        <v>17</v>
      </c>
      <c r="D256" s="22">
        <f>SUM(D257)</f>
        <v>58528</v>
      </c>
      <c r="E256" s="22">
        <f>SUM(E257)</f>
        <v>36157.68</v>
      </c>
      <c r="F256" s="41"/>
    </row>
    <row r="257" spans="1:6" ht="12.75" customHeight="1">
      <c r="A257" s="29"/>
      <c r="B257" s="12"/>
      <c r="C257" s="77" t="s">
        <v>18</v>
      </c>
      <c r="D257" s="15">
        <v>58528</v>
      </c>
      <c r="E257" s="15">
        <v>36157.68</v>
      </c>
      <c r="F257" s="35"/>
    </row>
    <row r="258" spans="1:6" ht="12.75" customHeight="1">
      <c r="A258" s="4">
        <v>854</v>
      </c>
      <c r="B258" s="6"/>
      <c r="C258" s="6" t="s">
        <v>73</v>
      </c>
      <c r="D258" s="7">
        <f>SUM(D259+D262)</f>
        <v>38525</v>
      </c>
      <c r="E258" s="7">
        <f>SUM(E259+E262)</f>
        <v>36881.019999999997</v>
      </c>
      <c r="F258" s="8">
        <f>E258/D258*100</f>
        <v>95.732693056456839</v>
      </c>
    </row>
    <row r="259" spans="1:6" ht="24" customHeight="1">
      <c r="A259" s="64"/>
      <c r="B259" s="10">
        <v>85406</v>
      </c>
      <c r="C259" s="108" t="s">
        <v>95</v>
      </c>
      <c r="D259" s="18">
        <f>SUM(D260)</f>
        <v>1680</v>
      </c>
      <c r="E259" s="18">
        <f>SUM(E260)</f>
        <v>1680</v>
      </c>
      <c r="F259" s="8">
        <f>E259/D259*100</f>
        <v>100</v>
      </c>
    </row>
    <row r="260" spans="1:6" ht="12.75" customHeight="1">
      <c r="A260" s="31"/>
      <c r="B260" s="65"/>
      <c r="C260" s="20" t="s">
        <v>16</v>
      </c>
      <c r="D260" s="13">
        <f>SUM(D261:D261)</f>
        <v>1680</v>
      </c>
      <c r="E260" s="13">
        <f>SUM(E261:E261)</f>
        <v>1680</v>
      </c>
      <c r="F260" s="16">
        <f>E260/D260*100</f>
        <v>100</v>
      </c>
    </row>
    <row r="261" spans="1:6" ht="12.75" customHeight="1">
      <c r="A261" s="31"/>
      <c r="B261" s="65"/>
      <c r="C261" s="78" t="s">
        <v>41</v>
      </c>
      <c r="D261" s="15">
        <v>1680</v>
      </c>
      <c r="E261" s="15">
        <v>1680</v>
      </c>
      <c r="F261" s="23"/>
    </row>
    <row r="262" spans="1:6" ht="12.75" customHeight="1">
      <c r="A262" s="31"/>
      <c r="B262" s="10">
        <v>85415</v>
      </c>
      <c r="C262" s="17" t="s">
        <v>74</v>
      </c>
      <c r="D262" s="18">
        <f>SUM(D263)</f>
        <v>36845</v>
      </c>
      <c r="E262" s="18">
        <f>SUM(E263)</f>
        <v>35201.019999999997</v>
      </c>
      <c r="F262" s="8">
        <f>E262/D262*100</f>
        <v>95.538119147781245</v>
      </c>
    </row>
    <row r="263" spans="1:6" ht="12.75" customHeight="1">
      <c r="A263" s="29"/>
      <c r="B263" s="65"/>
      <c r="C263" s="20" t="s">
        <v>16</v>
      </c>
      <c r="D263" s="13">
        <f>SUM(D264:D264)</f>
        <v>36845</v>
      </c>
      <c r="E263" s="13">
        <f>SUM(E264:E264)</f>
        <v>35201.019999999997</v>
      </c>
      <c r="F263" s="16">
        <f>E263/D263*100</f>
        <v>95.538119147781245</v>
      </c>
    </row>
    <row r="264" spans="1:6" ht="12.75" customHeight="1">
      <c r="A264" s="29"/>
      <c r="B264" s="65"/>
      <c r="C264" s="84" t="s">
        <v>24</v>
      </c>
      <c r="D264" s="60">
        <v>36845</v>
      </c>
      <c r="E264" s="60">
        <v>35201.019999999997</v>
      </c>
      <c r="F264" s="35"/>
    </row>
    <row r="265" spans="1:6" ht="12.75" customHeight="1">
      <c r="A265" s="4">
        <v>901</v>
      </c>
      <c r="B265" s="6"/>
      <c r="C265" s="6" t="s">
        <v>75</v>
      </c>
      <c r="D265" s="7">
        <f>SUM(D266,D270,D274,D280)</f>
        <v>217162</v>
      </c>
      <c r="E265" s="7">
        <f>SUM(E266,E270,E274,E280)</f>
        <v>187628.7</v>
      </c>
      <c r="F265" s="8">
        <f>E265/D265*100</f>
        <v>86.400337075547299</v>
      </c>
    </row>
    <row r="266" spans="1:6" ht="12.75" customHeight="1">
      <c r="A266" s="64"/>
      <c r="B266" s="10">
        <v>90002</v>
      </c>
      <c r="C266" s="17" t="s">
        <v>96</v>
      </c>
      <c r="D266" s="18">
        <f t="shared" ref="D266:E268" si="3">D267</f>
        <v>110257</v>
      </c>
      <c r="E266" s="18">
        <f t="shared" si="3"/>
        <v>95606.98</v>
      </c>
      <c r="F266" s="8">
        <f>E266/D266*100</f>
        <v>86.712843628975932</v>
      </c>
    </row>
    <row r="267" spans="1:6" ht="12.75" customHeight="1">
      <c r="A267" s="64"/>
      <c r="B267" s="10"/>
      <c r="C267" s="109" t="s">
        <v>16</v>
      </c>
      <c r="D267" s="112">
        <f t="shared" si="3"/>
        <v>110257</v>
      </c>
      <c r="E267" s="37">
        <f t="shared" si="3"/>
        <v>95606.98</v>
      </c>
      <c r="F267" s="8"/>
    </row>
    <row r="268" spans="1:6" ht="12.75" customHeight="1">
      <c r="A268" s="64"/>
      <c r="B268" s="10"/>
      <c r="C268" s="110" t="s">
        <v>17</v>
      </c>
      <c r="D268" s="37">
        <f t="shared" si="3"/>
        <v>110257</v>
      </c>
      <c r="E268" s="37">
        <f t="shared" si="3"/>
        <v>95606.98</v>
      </c>
      <c r="F268" s="8"/>
    </row>
    <row r="269" spans="1:6" ht="12.75" customHeight="1">
      <c r="A269" s="64"/>
      <c r="B269" s="10"/>
      <c r="C269" s="111" t="s">
        <v>97</v>
      </c>
      <c r="D269" s="37">
        <v>110257</v>
      </c>
      <c r="E269" s="37">
        <v>95606.98</v>
      </c>
      <c r="F269" s="8"/>
    </row>
    <row r="270" spans="1:6" ht="12.75" customHeight="1">
      <c r="A270" s="64"/>
      <c r="B270" s="10">
        <v>90003</v>
      </c>
      <c r="C270" s="17" t="s">
        <v>76</v>
      </c>
      <c r="D270" s="18">
        <f>SUM(D271)</f>
        <v>17000</v>
      </c>
      <c r="E270" s="18">
        <f>SUM(E271)</f>
        <v>14358.77</v>
      </c>
      <c r="F270" s="8"/>
    </row>
    <row r="271" spans="1:6" ht="12.75" customHeight="1">
      <c r="A271" s="31"/>
      <c r="B271" s="36"/>
      <c r="C271" s="20" t="s">
        <v>16</v>
      </c>
      <c r="D271" s="13">
        <f t="shared" ref="D271:E272" si="4">SUM(D272)</f>
        <v>17000</v>
      </c>
      <c r="E271" s="13">
        <f t="shared" si="4"/>
        <v>14358.77</v>
      </c>
      <c r="F271" s="16">
        <f>E271/D271*100</f>
        <v>84.463352941176467</v>
      </c>
    </row>
    <row r="272" spans="1:6" ht="12.75" customHeight="1">
      <c r="A272" s="31"/>
      <c r="B272" s="36"/>
      <c r="C272" s="21" t="s">
        <v>17</v>
      </c>
      <c r="D272" s="15">
        <f t="shared" si="4"/>
        <v>17000</v>
      </c>
      <c r="E272" s="15">
        <f t="shared" si="4"/>
        <v>14358.77</v>
      </c>
      <c r="F272" s="23"/>
    </row>
    <row r="273" spans="1:6" ht="12.75" customHeight="1">
      <c r="A273" s="29"/>
      <c r="B273" s="12"/>
      <c r="C273" s="77" t="s">
        <v>18</v>
      </c>
      <c r="D273" s="15">
        <v>17000</v>
      </c>
      <c r="E273" s="15">
        <v>14358.77</v>
      </c>
      <c r="F273" s="23"/>
    </row>
    <row r="274" spans="1:6" ht="12.75" customHeight="1">
      <c r="A274" s="64"/>
      <c r="B274" s="10">
        <v>90015</v>
      </c>
      <c r="C274" s="28" t="s">
        <v>77</v>
      </c>
      <c r="D274" s="18">
        <f>SUM(D275+D277)</f>
        <v>87905</v>
      </c>
      <c r="E274" s="18">
        <f>SUM(E275+E277)</f>
        <v>76937.450000000012</v>
      </c>
      <c r="F274" s="8">
        <f>E274/D274*100</f>
        <v>87.523405949604708</v>
      </c>
    </row>
    <row r="275" spans="1:6" ht="12.75" customHeight="1">
      <c r="A275" s="27"/>
      <c r="B275" s="19"/>
      <c r="C275" s="20" t="s">
        <v>40</v>
      </c>
      <c r="D275" s="13">
        <f>SUM(D276)</f>
        <v>9981</v>
      </c>
      <c r="E275" s="13">
        <f>SUM(E276)</f>
        <v>5212.82</v>
      </c>
      <c r="F275" s="67">
        <f>E275/D275*100</f>
        <v>52.227432121029949</v>
      </c>
    </row>
    <row r="276" spans="1:6" ht="12.75" customHeight="1">
      <c r="A276" s="27"/>
      <c r="B276" s="19"/>
      <c r="C276" s="76" t="s">
        <v>13</v>
      </c>
      <c r="D276" s="15">
        <v>9981</v>
      </c>
      <c r="E276" s="15">
        <v>5212.82</v>
      </c>
      <c r="F276" s="16"/>
    </row>
    <row r="277" spans="1:6" ht="12.75" customHeight="1">
      <c r="A277" s="29"/>
      <c r="B277" s="12"/>
      <c r="C277" s="20" t="s">
        <v>16</v>
      </c>
      <c r="D277" s="13">
        <f>SUM(D278)</f>
        <v>77924</v>
      </c>
      <c r="E277" s="13">
        <f>SUM(E278)</f>
        <v>71724.63</v>
      </c>
      <c r="F277" s="16">
        <f>E277/D277*100</f>
        <v>92.044338072994208</v>
      </c>
    </row>
    <row r="278" spans="1:6" ht="12.75" customHeight="1">
      <c r="A278" s="29"/>
      <c r="B278" s="12"/>
      <c r="C278" s="21" t="s">
        <v>17</v>
      </c>
      <c r="D278" s="15">
        <f>SUM(D279)</f>
        <v>77924</v>
      </c>
      <c r="E278" s="15">
        <f>SUM(E279)</f>
        <v>71724.63</v>
      </c>
      <c r="F278" s="23"/>
    </row>
    <row r="279" spans="1:6" ht="12.75" customHeight="1">
      <c r="A279" s="29"/>
      <c r="B279" s="12"/>
      <c r="C279" s="77" t="s">
        <v>18</v>
      </c>
      <c r="D279" s="15">
        <v>77924</v>
      </c>
      <c r="E279" s="15">
        <v>71724.63</v>
      </c>
      <c r="F279" s="23"/>
    </row>
    <row r="280" spans="1:6" ht="12.75" customHeight="1">
      <c r="A280" s="31"/>
      <c r="B280" s="36">
        <v>90095</v>
      </c>
      <c r="C280" s="68" t="s">
        <v>22</v>
      </c>
      <c r="D280" s="69">
        <f t="shared" ref="D280:E282" si="5">SUM(D281)</f>
        <v>2000</v>
      </c>
      <c r="E280" s="69">
        <f t="shared" si="5"/>
        <v>725.5</v>
      </c>
      <c r="F280" s="16">
        <f>E280/D280*100</f>
        <v>36.274999999999999</v>
      </c>
    </row>
    <row r="281" spans="1:6" ht="12.75" customHeight="1">
      <c r="A281" s="29"/>
      <c r="B281" s="12"/>
      <c r="C281" s="20" t="s">
        <v>16</v>
      </c>
      <c r="D281" s="13">
        <f t="shared" si="5"/>
        <v>2000</v>
      </c>
      <c r="E281" s="13">
        <f t="shared" si="5"/>
        <v>725.5</v>
      </c>
      <c r="F281" s="16">
        <f>E281/D281*100</f>
        <v>36.274999999999999</v>
      </c>
    </row>
    <row r="282" spans="1:6" ht="12.75" customHeight="1">
      <c r="A282" s="29"/>
      <c r="B282" s="12"/>
      <c r="C282" s="21" t="s">
        <v>17</v>
      </c>
      <c r="D282" s="15">
        <f t="shared" si="5"/>
        <v>2000</v>
      </c>
      <c r="E282" s="15">
        <f t="shared" si="5"/>
        <v>725.5</v>
      </c>
      <c r="F282" s="23"/>
    </row>
    <row r="283" spans="1:6" ht="12.75" customHeight="1">
      <c r="A283" s="29"/>
      <c r="B283" s="12"/>
      <c r="C283" s="77" t="s">
        <v>18</v>
      </c>
      <c r="D283" s="15">
        <v>2000</v>
      </c>
      <c r="E283" s="15">
        <v>725.5</v>
      </c>
      <c r="F283" s="23"/>
    </row>
    <row r="284" spans="1:6" ht="12.75" customHeight="1">
      <c r="A284" s="50">
        <v>921</v>
      </c>
      <c r="B284" s="51"/>
      <c r="C284" s="51" t="s">
        <v>78</v>
      </c>
      <c r="D284" s="52">
        <f>SUM(D287)</f>
        <v>169950</v>
      </c>
      <c r="E284" s="52">
        <f>SUM(E287)</f>
        <v>169950</v>
      </c>
      <c r="F284" s="44">
        <f>E284/D284*100</f>
        <v>100</v>
      </c>
    </row>
    <row r="285" spans="1:6" ht="12.75" customHeight="1">
      <c r="A285" s="70"/>
      <c r="B285" s="10">
        <v>92116</v>
      </c>
      <c r="C285" s="28" t="s">
        <v>79</v>
      </c>
      <c r="D285" s="18">
        <f>SUM(D286)</f>
        <v>169950</v>
      </c>
      <c r="E285" s="18">
        <f>SUM(E286)</f>
        <v>169950</v>
      </c>
      <c r="F285" s="8">
        <f>E285/D285*100</f>
        <v>100</v>
      </c>
    </row>
    <row r="286" spans="1:6" ht="12.75" customHeight="1">
      <c r="A286" s="70"/>
      <c r="B286" s="12"/>
      <c r="C286" s="24" t="s">
        <v>16</v>
      </c>
      <c r="D286" s="15">
        <f>SUM(D287)</f>
        <v>169950</v>
      </c>
      <c r="E286" s="15">
        <f>SUM(E287)</f>
        <v>169950</v>
      </c>
      <c r="F286" s="16">
        <f>E286/D286*100</f>
        <v>100</v>
      </c>
    </row>
    <row r="287" spans="1:6" ht="12.75" customHeight="1">
      <c r="A287" s="70"/>
      <c r="B287" s="12"/>
      <c r="C287" s="82" t="s">
        <v>41</v>
      </c>
      <c r="D287" s="60">
        <v>169950</v>
      </c>
      <c r="E287" s="60">
        <v>169950</v>
      </c>
      <c r="F287" s="23"/>
    </row>
    <row r="288" spans="1:6" ht="12.75" customHeight="1">
      <c r="A288" s="133"/>
      <c r="B288" s="85"/>
      <c r="C288" s="56"/>
      <c r="D288" s="91"/>
      <c r="E288" s="91"/>
      <c r="F288" s="61"/>
    </row>
    <row r="289" spans="1:6" ht="12.75" customHeight="1">
      <c r="A289" s="131"/>
      <c r="B289" s="40"/>
      <c r="C289" s="100"/>
      <c r="D289" s="38"/>
      <c r="E289" s="38"/>
      <c r="F289" s="39"/>
    </row>
    <row r="290" spans="1:6" ht="12.75" customHeight="1">
      <c r="A290" s="132"/>
      <c r="B290" s="87"/>
      <c r="C290" s="57"/>
      <c r="D290" s="92"/>
      <c r="E290" s="92"/>
      <c r="F290" s="62"/>
    </row>
    <row r="291" spans="1:6" ht="12.75" customHeight="1">
      <c r="A291" s="123" t="s">
        <v>3</v>
      </c>
      <c r="B291" s="123" t="s">
        <v>4</v>
      </c>
      <c r="C291" s="123" t="s">
        <v>5</v>
      </c>
      <c r="D291" s="123" t="s">
        <v>99</v>
      </c>
      <c r="E291" s="123" t="s">
        <v>2</v>
      </c>
      <c r="F291" s="124" t="s">
        <v>6</v>
      </c>
    </row>
    <row r="292" spans="1:6" ht="12.75" customHeight="1">
      <c r="A292" s="116">
        <v>1</v>
      </c>
      <c r="B292" s="116">
        <v>2</v>
      </c>
      <c r="C292" s="116">
        <v>3</v>
      </c>
      <c r="D292" s="116">
        <v>4</v>
      </c>
      <c r="E292" s="116">
        <v>5</v>
      </c>
      <c r="F292" s="116">
        <v>6</v>
      </c>
    </row>
    <row r="293" spans="1:6" ht="12.75" customHeight="1">
      <c r="A293" s="4">
        <v>926</v>
      </c>
      <c r="B293" s="5"/>
      <c r="C293" s="6" t="s">
        <v>81</v>
      </c>
      <c r="D293" s="7">
        <f t="shared" ref="D293:E297" si="6">SUM(D294)</f>
        <v>36000</v>
      </c>
      <c r="E293" s="7">
        <f t="shared" si="6"/>
        <v>34956.800000000003</v>
      </c>
      <c r="F293" s="8">
        <f>E293/D293*100</f>
        <v>97.102222222222238</v>
      </c>
    </row>
    <row r="294" spans="1:6" ht="12.75" customHeight="1">
      <c r="A294" s="31"/>
      <c r="B294" s="10">
        <v>92605</v>
      </c>
      <c r="C294" s="17" t="s">
        <v>82</v>
      </c>
      <c r="D294" s="18">
        <f>SUM(D295+D297)</f>
        <v>36000</v>
      </c>
      <c r="E294" s="18">
        <f>SUM(E295+E297)</f>
        <v>34956.800000000003</v>
      </c>
      <c r="F294" s="8">
        <f>E294/D294*100</f>
        <v>97.102222222222238</v>
      </c>
    </row>
    <row r="295" spans="1:6" ht="12.75" customHeight="1">
      <c r="A295" s="31"/>
      <c r="B295" s="10"/>
      <c r="C295" s="20" t="s">
        <v>40</v>
      </c>
      <c r="D295" s="13">
        <f>SUM(D296)</f>
        <v>16000</v>
      </c>
      <c r="E295" s="13">
        <f>SUM(E296)</f>
        <v>14956.8</v>
      </c>
      <c r="F295" s="67">
        <f>E295/D295*100</f>
        <v>93.47999999999999</v>
      </c>
    </row>
    <row r="296" spans="1:6" ht="12.75" customHeight="1">
      <c r="A296" s="31"/>
      <c r="B296" s="10"/>
      <c r="C296" s="76" t="s">
        <v>13</v>
      </c>
      <c r="D296" s="15">
        <v>16000</v>
      </c>
      <c r="E296" s="15">
        <v>14956.8</v>
      </c>
      <c r="F296" s="16"/>
    </row>
    <row r="297" spans="1:6" ht="12.75" customHeight="1">
      <c r="A297" s="31"/>
      <c r="B297" s="12"/>
      <c r="C297" s="24" t="s">
        <v>16</v>
      </c>
      <c r="D297" s="15">
        <f t="shared" si="6"/>
        <v>20000</v>
      </c>
      <c r="E297" s="15">
        <f t="shared" si="6"/>
        <v>20000</v>
      </c>
      <c r="F297" s="16">
        <f>E297/D297*100</f>
        <v>100</v>
      </c>
    </row>
    <row r="298" spans="1:6" ht="12.75" customHeight="1">
      <c r="A298" s="31"/>
      <c r="B298" s="12"/>
      <c r="C298" s="82" t="s">
        <v>41</v>
      </c>
      <c r="D298" s="60">
        <v>20000</v>
      </c>
      <c r="E298" s="60">
        <v>20000</v>
      </c>
      <c r="F298" s="23"/>
    </row>
    <row r="299" spans="1:6" ht="12.75" customHeight="1">
      <c r="A299" s="134"/>
      <c r="B299" s="134"/>
      <c r="C299" s="135" t="s">
        <v>80</v>
      </c>
      <c r="D299" s="136">
        <f>SUM(D6+D21+D28+D37+D46+D52+D91+D97+D123+D128+D132+D190+D202+D258+D265+D284+D293)</f>
        <v>10521503.870000001</v>
      </c>
      <c r="E299" s="136">
        <f>SUM(E6+E21+E28+E37+E46+E52+E91+E97+E123+E128+E132+E190+E202+E258+E265+E284+E293)</f>
        <v>9708899.1999999993</v>
      </c>
      <c r="F299" s="137">
        <f>E299/D299*100</f>
        <v>92.276725076184363</v>
      </c>
    </row>
    <row r="300" spans="1:6" ht="12.75" customHeight="1">
      <c r="A300" s="81"/>
      <c r="B300" s="81"/>
      <c r="C300" s="81"/>
      <c r="D300" s="80"/>
      <c r="E300" s="80"/>
      <c r="F300" s="81"/>
    </row>
    <row r="301" spans="1:6" ht="12.75" customHeight="1">
      <c r="A301" s="81"/>
      <c r="B301" s="81"/>
      <c r="C301" s="81"/>
      <c r="D301" s="80"/>
      <c r="E301" s="80"/>
      <c r="F301" s="81"/>
    </row>
    <row r="302" spans="1:6" ht="12.75" customHeight="1">
      <c r="A302" s="81"/>
      <c r="B302" s="81"/>
      <c r="C302" s="81"/>
      <c r="D302" s="80"/>
      <c r="E302" s="80"/>
      <c r="F302" s="81"/>
    </row>
    <row r="303" spans="1:6" ht="12.75" customHeight="1">
      <c r="A303" s="81"/>
      <c r="B303" s="81"/>
      <c r="C303" s="81"/>
      <c r="D303" s="80"/>
      <c r="E303" s="80"/>
      <c r="F303" s="81"/>
    </row>
    <row r="304" spans="1:6" ht="12.75" customHeight="1">
      <c r="A304" s="81"/>
      <c r="B304" s="81"/>
      <c r="C304" s="81"/>
      <c r="D304" s="80"/>
      <c r="E304" s="80"/>
      <c r="F304" s="81"/>
    </row>
    <row r="305" spans="1:6" ht="15">
      <c r="A305" s="2"/>
      <c r="B305" s="2"/>
      <c r="C305" s="2"/>
      <c r="D305" s="2"/>
      <c r="E305" s="2"/>
      <c r="F305" s="3"/>
    </row>
    <row r="306" spans="1:6" ht="15">
      <c r="A306" s="2"/>
      <c r="B306" s="2"/>
      <c r="C306" s="2"/>
      <c r="D306" s="2"/>
      <c r="E306" s="2"/>
      <c r="F306" s="3"/>
    </row>
    <row r="307" spans="1:6" ht="15">
      <c r="A307" s="2"/>
      <c r="B307" s="2"/>
      <c r="C307" s="2"/>
      <c r="D307" s="2"/>
      <c r="E307" s="2"/>
      <c r="F307" s="3"/>
    </row>
    <row r="308" spans="1:6" ht="15">
      <c r="A308" s="2"/>
      <c r="B308" s="2"/>
      <c r="C308" s="2"/>
      <c r="D308" s="2"/>
      <c r="E308" s="2"/>
      <c r="F308" s="3"/>
    </row>
    <row r="309" spans="1:6" ht="15">
      <c r="A309" s="2"/>
      <c r="B309" s="2"/>
      <c r="C309" s="2"/>
      <c r="D309" s="2"/>
      <c r="E309" s="2"/>
      <c r="F309" s="3"/>
    </row>
    <row r="310" spans="1:6" ht="15">
      <c r="A310" s="2"/>
      <c r="B310" s="2"/>
      <c r="C310" s="2"/>
      <c r="D310" s="2"/>
      <c r="E310" s="2"/>
      <c r="F310" s="3"/>
    </row>
    <row r="311" spans="1:6" ht="15">
      <c r="A311" s="2"/>
      <c r="B311" s="2"/>
      <c r="C311" s="2"/>
      <c r="D311" s="2"/>
      <c r="E311" s="2"/>
      <c r="F311" s="3"/>
    </row>
    <row r="312" spans="1:6" ht="15">
      <c r="A312" s="2"/>
      <c r="B312" s="2"/>
      <c r="C312" s="2"/>
      <c r="D312" s="2"/>
      <c r="E312" s="2"/>
      <c r="F312" s="3"/>
    </row>
    <row r="313" spans="1:6" ht="15">
      <c r="A313" s="2"/>
      <c r="B313" s="2"/>
      <c r="C313" s="2"/>
      <c r="D313" s="2"/>
      <c r="E313" s="2"/>
      <c r="F313" s="3"/>
    </row>
    <row r="314" spans="1:6" ht="15">
      <c r="A314" s="2"/>
      <c r="B314" s="2"/>
      <c r="C314" s="2"/>
      <c r="D314" s="2"/>
      <c r="E314" s="2"/>
      <c r="F314" s="3"/>
    </row>
    <row r="315" spans="1:6" ht="15">
      <c r="A315" s="2"/>
      <c r="B315" s="2"/>
      <c r="C315" s="2"/>
      <c r="D315" s="2"/>
      <c r="E315" s="2"/>
      <c r="F315" s="3"/>
    </row>
    <row r="316" spans="1:6" ht="15">
      <c r="A316" s="2"/>
      <c r="B316" s="2"/>
      <c r="C316" s="2"/>
      <c r="D316" s="2"/>
      <c r="E316" s="2"/>
      <c r="F316" s="3"/>
    </row>
    <row r="317" spans="1:6" ht="15">
      <c r="A317" s="2"/>
      <c r="B317" s="2"/>
      <c r="C317" s="2"/>
      <c r="D317" s="2"/>
      <c r="E317" s="2"/>
      <c r="F317" s="3"/>
    </row>
    <row r="318" spans="1:6" ht="15">
      <c r="A318" s="2"/>
      <c r="B318" s="2"/>
      <c r="C318" s="2"/>
      <c r="D318" s="2"/>
      <c r="E318" s="2"/>
      <c r="F318" s="3"/>
    </row>
    <row r="319" spans="1:6" ht="15">
      <c r="A319" s="2"/>
      <c r="B319" s="2"/>
      <c r="C319" s="2"/>
      <c r="D319" s="2"/>
      <c r="E319" s="2"/>
      <c r="F319" s="3"/>
    </row>
    <row r="320" spans="1:6" ht="15">
      <c r="A320" s="2"/>
      <c r="B320" s="2"/>
      <c r="C320" s="2"/>
      <c r="D320" s="2"/>
      <c r="E320" s="2"/>
      <c r="F320" s="3"/>
    </row>
    <row r="321" spans="1:6" ht="15">
      <c r="A321" s="2"/>
      <c r="B321" s="2"/>
      <c r="C321" s="2"/>
      <c r="D321" s="2"/>
      <c r="E321" s="2"/>
      <c r="F321" s="3"/>
    </row>
    <row r="322" spans="1:6" ht="15">
      <c r="A322" s="2"/>
      <c r="B322" s="2"/>
      <c r="C322" s="2"/>
      <c r="D322" s="2"/>
      <c r="E322" s="2"/>
      <c r="F322" s="3"/>
    </row>
    <row r="323" spans="1:6" ht="15">
      <c r="A323" s="2"/>
      <c r="B323" s="2"/>
      <c r="C323" s="2"/>
      <c r="D323" s="2"/>
      <c r="E323" s="2"/>
      <c r="F323" s="3"/>
    </row>
    <row r="324" spans="1:6" ht="15">
      <c r="A324" s="2"/>
      <c r="B324" s="2"/>
      <c r="C324" s="2"/>
      <c r="D324" s="2"/>
      <c r="E324" s="2"/>
      <c r="F324" s="3"/>
    </row>
    <row r="325" spans="1:6" ht="15">
      <c r="A325" s="2"/>
      <c r="B325" s="2"/>
      <c r="C325" s="2"/>
      <c r="D325" s="2"/>
      <c r="E325" s="2"/>
      <c r="F325" s="3"/>
    </row>
    <row r="326" spans="1:6" ht="15">
      <c r="A326" s="2"/>
      <c r="B326" s="2"/>
      <c r="C326" s="2"/>
      <c r="D326" s="2"/>
      <c r="E326" s="2"/>
      <c r="F326" s="3"/>
    </row>
    <row r="327" spans="1:6" ht="15">
      <c r="A327" s="2"/>
      <c r="B327" s="2"/>
      <c r="C327" s="2"/>
      <c r="D327" s="2"/>
      <c r="E327" s="2"/>
      <c r="F327" s="3"/>
    </row>
    <row r="328" spans="1:6" ht="15">
      <c r="A328" s="2"/>
      <c r="B328" s="2"/>
      <c r="C328" s="2"/>
      <c r="D328" s="2"/>
      <c r="E328" s="2"/>
      <c r="F328" s="3"/>
    </row>
    <row r="329" spans="1:6" ht="15">
      <c r="A329" s="2"/>
      <c r="B329" s="2"/>
      <c r="C329" s="2"/>
      <c r="D329" s="2"/>
      <c r="E329" s="2"/>
      <c r="F329" s="3"/>
    </row>
    <row r="330" spans="1:6" ht="15">
      <c r="A330" s="2"/>
      <c r="B330" s="2"/>
      <c r="C330" s="2"/>
      <c r="D330" s="2"/>
      <c r="E330" s="2"/>
      <c r="F330" s="3"/>
    </row>
    <row r="331" spans="1:6" ht="15">
      <c r="A331" s="2"/>
      <c r="B331" s="2"/>
      <c r="C331" s="2"/>
      <c r="D331" s="2"/>
      <c r="E331" s="2"/>
      <c r="F331" s="3"/>
    </row>
    <row r="332" spans="1:6" ht="15">
      <c r="A332" s="2"/>
      <c r="B332" s="2"/>
      <c r="C332" s="2"/>
      <c r="D332" s="2"/>
      <c r="E332" s="2"/>
      <c r="F332" s="3"/>
    </row>
    <row r="333" spans="1:6" ht="15">
      <c r="A333" s="2"/>
      <c r="B333" s="2"/>
      <c r="C333" s="2"/>
      <c r="D333" s="2"/>
      <c r="E333" s="2"/>
      <c r="F333" s="3"/>
    </row>
    <row r="334" spans="1:6" ht="15">
      <c r="A334" s="2"/>
      <c r="B334" s="2"/>
      <c r="C334" s="2"/>
      <c r="D334" s="2"/>
      <c r="E334" s="2"/>
      <c r="F334" s="3"/>
    </row>
    <row r="335" spans="1:6" ht="15">
      <c r="A335" s="2"/>
      <c r="B335" s="2"/>
      <c r="C335" s="2"/>
      <c r="D335" s="2"/>
      <c r="E335" s="2"/>
      <c r="F335" s="3"/>
    </row>
    <row r="336" spans="1:6" ht="15">
      <c r="A336" s="2"/>
      <c r="B336" s="2"/>
      <c r="C336" s="2"/>
      <c r="D336" s="2"/>
      <c r="E336" s="2"/>
      <c r="F336" s="3"/>
    </row>
    <row r="337" spans="1:6" ht="15">
      <c r="A337" s="2"/>
      <c r="B337" s="2"/>
      <c r="C337" s="2"/>
      <c r="D337" s="2"/>
      <c r="E337" s="2"/>
      <c r="F337" s="3"/>
    </row>
    <row r="338" spans="1:6" ht="15">
      <c r="A338" s="2"/>
      <c r="B338" s="2"/>
      <c r="C338" s="2"/>
      <c r="D338" s="2"/>
      <c r="E338" s="2"/>
      <c r="F338" s="3"/>
    </row>
  </sheetData>
  <phoneticPr fontId="10" type="noConversion"/>
  <pageMargins left="0.67013888888888884" right="0.44027777777777777" top="0.78749999999999998" bottom="0.78333333333333333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wydatki</vt:lpstr>
      <vt:lpstr>Arkusz1</vt:lpstr>
      <vt:lpstr>Excel_BuiltIn_Print_Area_3_1</vt:lpstr>
      <vt:lpstr>Excel_BuiltIn_Print_Area_3_1_1</vt:lpstr>
      <vt:lpstr>Excel_BuiltIn_Print_Area_3_1_1_1</vt:lpstr>
      <vt:lpstr>Excel_BuiltIn_Print_Area_4_1</vt:lpstr>
      <vt:lpstr>Excel_BuiltIn_Print_Area_4_1_1</vt:lpstr>
      <vt:lpstr>wydatki!Obszar_wydruku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2014-03-11T11:07:20Z</cp:lastPrinted>
  <dcterms:created xsi:type="dcterms:W3CDTF">2011-03-11T08:24:49Z</dcterms:created>
  <dcterms:modified xsi:type="dcterms:W3CDTF">2014-04-14T12:16:05Z</dcterms:modified>
</cp:coreProperties>
</file>