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9705" windowHeight="4905" tabRatio="709"/>
  </bookViews>
  <sheets>
    <sheet name="dane ogólne" sheetId="2" r:id="rId1"/>
    <sheet name="Arkusz1" sheetId="3" r:id="rId2"/>
  </sheets>
  <definedNames>
    <definedName name="Excel_BuiltIn_Print_Area_3_1">#REF!</definedName>
    <definedName name="Excel_BuiltIn_Print_Area_3_1_1">#REF!</definedName>
    <definedName name="Excel_BuiltIn_Print_Area_3_1_1_1">#REF!</definedName>
    <definedName name="Excel_BuiltIn_Print_Area_4_1">#REF!</definedName>
    <definedName name="Excel_BuiltIn_Print_Area_4_1_1">#REF!</definedName>
  </definedNames>
  <calcPr calcId="125725"/>
</workbook>
</file>

<file path=xl/calcChain.xml><?xml version="1.0" encoding="utf-8"?>
<calcChain xmlns="http://schemas.openxmlformats.org/spreadsheetml/2006/main">
  <c r="I90" i="2"/>
  <c r="E31"/>
  <c r="D31"/>
  <c r="F33"/>
  <c r="F23"/>
  <c r="F73"/>
  <c r="I92"/>
  <c r="F80"/>
  <c r="E11"/>
  <c r="I37" s="1"/>
  <c r="D11"/>
  <c r="E24"/>
  <c r="I38" s="1"/>
  <c r="I91"/>
  <c r="I89"/>
  <c r="I88"/>
  <c r="I87"/>
  <c r="D6" i="3"/>
  <c r="D2"/>
  <c r="C2"/>
  <c r="D4"/>
  <c r="C4"/>
  <c r="C6"/>
  <c r="D31"/>
  <c r="C31"/>
  <c r="D54"/>
  <c r="C54"/>
  <c r="D20"/>
  <c r="C20"/>
  <c r="D15"/>
  <c r="C15"/>
  <c r="D24"/>
  <c r="C24"/>
  <c r="D9"/>
  <c r="C9"/>
  <c r="F17" i="2"/>
  <c r="F77"/>
  <c r="E74"/>
  <c r="D74"/>
  <c r="D24"/>
  <c r="I39"/>
  <c r="F30"/>
  <c r="F29"/>
  <c r="F28"/>
  <c r="F27"/>
  <c r="F26"/>
  <c r="F25"/>
  <c r="F22"/>
  <c r="F21"/>
  <c r="F20"/>
  <c r="F19"/>
  <c r="F18"/>
  <c r="F16"/>
  <c r="F15"/>
  <c r="F14"/>
  <c r="F13"/>
  <c r="F12"/>
  <c r="F32"/>
  <c r="D70"/>
  <c r="E70"/>
  <c r="F71"/>
  <c r="F72"/>
  <c r="F75"/>
  <c r="F76"/>
  <c r="F78"/>
  <c r="F79"/>
  <c r="D57" i="3"/>
  <c r="D59"/>
  <c r="C57"/>
  <c r="C59"/>
  <c r="I94" i="2" l="1"/>
  <c r="F24"/>
  <c r="D67"/>
  <c r="F74"/>
  <c r="E67"/>
  <c r="I86"/>
  <c r="F70"/>
  <c r="F31"/>
  <c r="D8"/>
  <c r="F11"/>
  <c r="E8"/>
  <c r="F67" l="1"/>
  <c r="F8"/>
</calcChain>
</file>

<file path=xl/sharedStrings.xml><?xml version="1.0" encoding="utf-8"?>
<sst xmlns="http://schemas.openxmlformats.org/spreadsheetml/2006/main" count="82" uniqueCount="61">
  <si>
    <t>Wykonanie</t>
  </si>
  <si>
    <t>Tabela Nr  1</t>
  </si>
  <si>
    <t>Lp</t>
  </si>
  <si>
    <t>TREŚĆ</t>
  </si>
  <si>
    <t>PLAN</t>
  </si>
  <si>
    <t>po zmianach</t>
  </si>
  <si>
    <t>I</t>
  </si>
  <si>
    <t>DOCHODY OGÓŁEM</t>
  </si>
  <si>
    <t>z tego:</t>
  </si>
  <si>
    <t>Dochody własne</t>
  </si>
  <si>
    <t>udziały w podatkach dochodowych</t>
  </si>
  <si>
    <t>odsetki od r-ku bankowego</t>
  </si>
  <si>
    <t>2.</t>
  </si>
  <si>
    <t>Dotacje ogółem</t>
  </si>
  <si>
    <t>3.</t>
  </si>
  <si>
    <t>Subwencje ogółem</t>
  </si>
  <si>
    <t>subwencja oświatowa</t>
  </si>
  <si>
    <t>subwencja wyrównawcza</t>
  </si>
  <si>
    <t>WYDATKI OGÓŁEM</t>
  </si>
  <si>
    <t>z tego</t>
  </si>
  <si>
    <t>1.</t>
  </si>
  <si>
    <t>wydatki majątkowe</t>
  </si>
  <si>
    <t>inwestycje</t>
  </si>
  <si>
    <t>zakupy inwestycyjne</t>
  </si>
  <si>
    <t>wydatki bieżące</t>
  </si>
  <si>
    <t xml:space="preserve">wynagrodzenia </t>
  </si>
  <si>
    <t>pochodne od wynagrodzeń</t>
  </si>
  <si>
    <t>pozostałe wydatki</t>
  </si>
  <si>
    <t>wydatki na obsługę długu</t>
  </si>
  <si>
    <t>%</t>
  </si>
  <si>
    <t>wpływy z podatków lokalnych</t>
  </si>
  <si>
    <t>wpływy z podatków pobieranych przez Urzędy Skarbowe</t>
  </si>
  <si>
    <t>wpływy z opłat</t>
  </si>
  <si>
    <t>wpływy z opłat za najem lokali i dzierżawę gruntów</t>
  </si>
  <si>
    <t>dochody z realizacji zadań budżetu państwa</t>
  </si>
  <si>
    <t>wpływy z usług</t>
  </si>
  <si>
    <t>odestki od nieterminowych wpłat należności budżetu</t>
  </si>
  <si>
    <t>dotacje na inwestycje i zakupy inwestycyjne</t>
  </si>
  <si>
    <t>świadczenia na rzecz osób fizycznych</t>
  </si>
  <si>
    <t>dotacje na zadania bieżące</t>
  </si>
  <si>
    <t xml:space="preserve">niewykorzystana rezerwa </t>
  </si>
  <si>
    <t xml:space="preserve"> celowe na zadania zlecone ( § 2010)</t>
  </si>
  <si>
    <t xml:space="preserve"> z funduszy celowych na zadania bieżące (§ 2460)</t>
  </si>
  <si>
    <t>Tabela Nr  1a</t>
  </si>
  <si>
    <t>wpływy z odpłatnego zbycia nieruchomości</t>
  </si>
  <si>
    <t>wpływy z różnych opłat i dochodów</t>
  </si>
  <si>
    <t xml:space="preserve">razem </t>
  </si>
  <si>
    <t xml:space="preserve">                           </t>
  </si>
  <si>
    <t xml:space="preserve"> majątkowe z funduszy UE (§ 6207)</t>
  </si>
  <si>
    <t>Realizacja dochodów w podziale na grupy dochodów</t>
  </si>
  <si>
    <t>środki na inwestycje z Lasów państwowych</t>
  </si>
  <si>
    <t>Realizacja wydatków Gminy Kowiesy w podziale na grupy wydatków</t>
  </si>
  <si>
    <t>wynagrodzenia i pochodne od wynagrodzeń</t>
  </si>
  <si>
    <t>wydatki na programu finansowane z UE</t>
  </si>
  <si>
    <t>wynagrodzenia i składki od nich naliczane</t>
  </si>
  <si>
    <t>Dane ogólne z wykonania budżetu za rok 2013</t>
  </si>
  <si>
    <r>
      <t xml:space="preserve"> celowe na zadania własne (§ 2030; </t>
    </r>
    <r>
      <rPr>
        <sz val="10"/>
        <rFont val="Czcionka tekstu podstawowego"/>
        <charset val="238"/>
      </rPr>
      <t>§</t>
    </r>
    <r>
      <rPr>
        <sz val="10"/>
        <rFont val="Arial"/>
        <family val="2"/>
        <charset val="238"/>
      </rPr>
      <t xml:space="preserve"> 2040)</t>
    </r>
  </si>
  <si>
    <t xml:space="preserve"> celowe w ramach  POKL bieżące (§ 2009)</t>
  </si>
  <si>
    <r>
      <t xml:space="preserve">dotacje na zadania inwestycyjne (§ 6280;§ 6310; § 6330; </t>
    </r>
    <r>
      <rPr>
        <sz val="10"/>
        <rFont val="Czcionka tekstu podstawowego"/>
        <charset val="238"/>
      </rPr>
      <t>§</t>
    </r>
    <r>
      <rPr>
        <sz val="10"/>
        <rFont val="Arial"/>
        <family val="2"/>
        <charset val="238"/>
      </rPr>
      <t xml:space="preserve"> 6630)</t>
    </r>
  </si>
  <si>
    <t>inwestycje z udziałem środków z UE</t>
  </si>
  <si>
    <t>inwestycje i zakupy inwestycyjne</t>
  </si>
</sst>
</file>

<file path=xl/styles.xml><?xml version="1.0" encoding="utf-8"?>
<styleSheet xmlns="http://schemas.openxmlformats.org/spreadsheetml/2006/main">
  <numFmts count="3">
    <numFmt numFmtId="164" formatCode="#,###.00"/>
    <numFmt numFmtId="165" formatCode="#,##0.0"/>
    <numFmt numFmtId="166" formatCode="0.0"/>
  </numFmts>
  <fonts count="11">
    <font>
      <sz val="10"/>
      <name val="Arial CE"/>
      <family val="2"/>
      <charset val="238"/>
    </font>
    <font>
      <sz val="8"/>
      <name val="Arial CE"/>
      <family val="2"/>
      <charset val="238"/>
    </font>
    <font>
      <sz val="10"/>
      <name val="Verdana"/>
      <family val="2"/>
      <charset val="1"/>
    </font>
    <font>
      <b/>
      <i/>
      <sz val="10"/>
      <name val="Verdana"/>
      <family val="2"/>
      <charset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Verdana"/>
      <family val="2"/>
      <charset val="238"/>
    </font>
    <font>
      <sz val="10"/>
      <name val="Czcionka tekstu podstawowego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31"/>
      </patternFill>
    </fill>
  </fills>
  <borders count="3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thin">
        <color indexed="64"/>
      </right>
      <top style="hair">
        <color indexed="8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/>
      <bottom style="hair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2" borderId="1" xfId="0" applyFont="1" applyFill="1" applyBorder="1"/>
    <xf numFmtId="0" fontId="2" fillId="0" borderId="1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3" fontId="0" fillId="0" borderId="0" xfId="0" applyNumberFormat="1"/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0" fontId="0" fillId="0" borderId="0" xfId="0" applyBorder="1"/>
    <xf numFmtId="3" fontId="0" fillId="0" borderId="0" xfId="0" applyNumberFormat="1" applyFill="1"/>
    <xf numFmtId="3" fontId="0" fillId="0" borderId="0" xfId="0" applyNumberFormat="1" applyFill="1" applyBorder="1"/>
    <xf numFmtId="164" fontId="0" fillId="0" borderId="0" xfId="0" applyNumberFormat="1"/>
    <xf numFmtId="4" fontId="2" fillId="3" borderId="1" xfId="0" applyNumberFormat="1" applyFont="1" applyFill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4" fillId="4" borderId="2" xfId="0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4" borderId="6" xfId="0" applyFont="1" applyFill="1" applyBorder="1"/>
    <xf numFmtId="0" fontId="4" fillId="4" borderId="7" xfId="0" applyFont="1" applyFill="1" applyBorder="1"/>
    <xf numFmtId="0" fontId="5" fillId="4" borderId="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4" fillId="0" borderId="6" xfId="0" applyFont="1" applyBorder="1"/>
    <xf numFmtId="0" fontId="6" fillId="0" borderId="0" xfId="0" applyFont="1" applyBorder="1"/>
    <xf numFmtId="164" fontId="4" fillId="0" borderId="0" xfId="0" applyNumberFormat="1" applyFont="1" applyBorder="1"/>
    <xf numFmtId="3" fontId="4" fillId="0" borderId="8" xfId="0" applyNumberFormat="1" applyFont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" xfId="0" applyFont="1" applyFill="1" applyBorder="1"/>
    <xf numFmtId="164" fontId="7" fillId="2" borderId="1" xfId="0" applyNumberFormat="1" applyFont="1" applyFill="1" applyBorder="1"/>
    <xf numFmtId="165" fontId="7" fillId="2" borderId="10" xfId="0" applyNumberFormat="1" applyFont="1" applyFill="1" applyBorder="1" applyAlignment="1">
      <alignment horizontal="center"/>
    </xf>
    <xf numFmtId="0" fontId="6" fillId="0" borderId="6" xfId="0" applyFont="1" applyBorder="1"/>
    <xf numFmtId="0" fontId="4" fillId="0" borderId="1" xfId="0" applyFont="1" applyBorder="1" applyAlignment="1">
      <alignment horizontal="left" indent="2"/>
    </xf>
    <xf numFmtId="164" fontId="4" fillId="0" borderId="1" xfId="0" applyNumberFormat="1" applyFont="1" applyFill="1" applyBorder="1"/>
    <xf numFmtId="0" fontId="5" fillId="0" borderId="6" xfId="0" applyFont="1" applyBorder="1" applyAlignment="1">
      <alignment horizontal="center"/>
    </xf>
    <xf numFmtId="4" fontId="4" fillId="0" borderId="1" xfId="0" applyNumberFormat="1" applyFont="1" applyBorder="1"/>
    <xf numFmtId="164" fontId="4" fillId="0" borderId="1" xfId="0" applyNumberFormat="1" applyFont="1" applyBorder="1"/>
    <xf numFmtId="0" fontId="4" fillId="0" borderId="11" xfId="0" applyFont="1" applyBorder="1" applyAlignment="1">
      <alignment horizontal="left" indent="1"/>
    </xf>
    <xf numFmtId="164" fontId="4" fillId="0" borderId="11" xfId="0" applyNumberFormat="1" applyFont="1" applyBorder="1" applyAlignment="1"/>
    <xf numFmtId="164" fontId="4" fillId="0" borderId="7" xfId="0" applyNumberFormat="1" applyFont="1" applyBorder="1" applyAlignment="1"/>
    <xf numFmtId="0" fontId="4" fillId="0" borderId="1" xfId="0" applyFont="1" applyBorder="1" applyAlignment="1">
      <alignment horizontal="left" indent="1"/>
    </xf>
    <xf numFmtId="164" fontId="4" fillId="0" borderId="1" xfId="0" applyNumberFormat="1" applyFont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165" fontId="6" fillId="2" borderId="12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 indent="2"/>
    </xf>
    <xf numFmtId="4" fontId="4" fillId="0" borderId="0" xfId="0" applyNumberFormat="1" applyFont="1" applyBorder="1"/>
    <xf numFmtId="16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4" fontId="4" fillId="0" borderId="1" xfId="0" applyNumberFormat="1" applyFont="1" applyFill="1" applyBorder="1"/>
    <xf numFmtId="4" fontId="4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2" fontId="4" fillId="0" borderId="0" xfId="0" applyNumberFormat="1" applyFont="1"/>
    <xf numFmtId="0" fontId="4" fillId="4" borderId="13" xfId="0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4" fillId="4" borderId="17" xfId="0" applyFont="1" applyFill="1" applyBorder="1"/>
    <xf numFmtId="0" fontId="5" fillId="4" borderId="18" xfId="0" applyFont="1" applyFill="1" applyBorder="1" applyAlignment="1">
      <alignment horizontal="center"/>
    </xf>
    <xf numFmtId="0" fontId="5" fillId="2" borderId="19" xfId="0" applyFont="1" applyFill="1" applyBorder="1" applyAlignment="1"/>
    <xf numFmtId="0" fontId="5" fillId="2" borderId="20" xfId="0" applyFont="1" applyFill="1" applyBorder="1" applyAlignment="1"/>
    <xf numFmtId="0" fontId="4" fillId="0" borderId="17" xfId="0" applyFont="1" applyBorder="1"/>
    <xf numFmtId="165" fontId="4" fillId="0" borderId="18" xfId="0" applyNumberFormat="1" applyFont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165" fontId="7" fillId="2" borderId="22" xfId="0" applyNumberFormat="1" applyFont="1" applyFill="1" applyBorder="1" applyAlignment="1">
      <alignment horizontal="center"/>
    </xf>
    <xf numFmtId="0" fontId="5" fillId="0" borderId="17" xfId="0" applyFont="1" applyBorder="1" applyAlignment="1">
      <alignment horizontal="center"/>
    </xf>
    <xf numFmtId="165" fontId="6" fillId="2" borderId="22" xfId="0" applyNumberFormat="1" applyFont="1" applyFill="1" applyBorder="1" applyAlignment="1">
      <alignment horizontal="center"/>
    </xf>
    <xf numFmtId="0" fontId="4" fillId="0" borderId="23" xfId="0" applyFont="1" applyBorder="1"/>
    <xf numFmtId="166" fontId="6" fillId="2" borderId="24" xfId="0" applyNumberFormat="1" applyFont="1" applyFill="1" applyBorder="1" applyAlignment="1">
      <alignment horizontal="center"/>
    </xf>
    <xf numFmtId="0" fontId="4" fillId="0" borderId="19" xfId="0" applyFont="1" applyBorder="1"/>
    <xf numFmtId="0" fontId="4" fillId="0" borderId="25" xfId="0" applyFont="1" applyBorder="1"/>
    <xf numFmtId="0" fontId="4" fillId="0" borderId="26" xfId="0" applyFont="1" applyBorder="1"/>
    <xf numFmtId="164" fontId="4" fillId="0" borderId="26" xfId="0" applyNumberFormat="1" applyFont="1" applyBorder="1"/>
    <xf numFmtId="4" fontId="4" fillId="0" borderId="26" xfId="0" applyNumberFormat="1" applyFont="1" applyBorder="1"/>
    <xf numFmtId="166" fontId="6" fillId="2" borderId="27" xfId="0" applyNumberFormat="1" applyFont="1" applyFill="1" applyBorder="1" applyAlignment="1">
      <alignment horizontal="center"/>
    </xf>
    <xf numFmtId="4" fontId="2" fillId="0" borderId="1" xfId="0" applyNumberFormat="1" applyFont="1" applyFill="1" applyBorder="1"/>
    <xf numFmtId="0" fontId="0" fillId="0" borderId="0" xfId="0" applyFill="1"/>
    <xf numFmtId="0" fontId="9" fillId="0" borderId="1" xfId="0" applyFont="1" applyBorder="1" applyAlignment="1">
      <alignment horizontal="left"/>
    </xf>
    <xf numFmtId="4" fontId="9" fillId="0" borderId="1" xfId="0" applyNumberFormat="1" applyFont="1" applyFill="1" applyBorder="1"/>
    <xf numFmtId="4" fontId="9" fillId="0" borderId="1" xfId="0" applyNumberFormat="1" applyFont="1" applyBorder="1"/>
    <xf numFmtId="4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164" fontId="9" fillId="0" borderId="1" xfId="0" applyNumberFormat="1" applyFont="1" applyBorder="1"/>
    <xf numFmtId="4" fontId="0" fillId="0" borderId="0" xfId="0" applyNumberFormat="1"/>
    <xf numFmtId="164" fontId="4" fillId="0" borderId="1" xfId="0" applyNumberFormat="1" applyFont="1" applyFill="1" applyBorder="1" applyAlignment="1">
      <alignment horizontal="right"/>
    </xf>
    <xf numFmtId="0" fontId="4" fillId="0" borderId="30" xfId="0" applyFont="1" applyBorder="1"/>
    <xf numFmtId="0" fontId="4" fillId="0" borderId="26" xfId="0" applyFont="1" applyBorder="1" applyAlignment="1">
      <alignment horizontal="left" indent="2"/>
    </xf>
    <xf numFmtId="165" fontId="6" fillId="2" borderId="31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right"/>
    </xf>
    <xf numFmtId="164" fontId="5" fillId="2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164" fontId="5" fillId="2" borderId="28" xfId="0" applyNumberFormat="1" applyFont="1" applyFill="1" applyBorder="1" applyAlignment="1">
      <alignment horizontal="right"/>
    </xf>
    <xf numFmtId="0" fontId="5" fillId="4" borderId="3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165" fontId="5" fillId="2" borderId="10" xfId="0" applyNumberFormat="1" applyFont="1" applyFill="1" applyBorder="1" applyAlignment="1">
      <alignment horizontal="center"/>
    </xf>
    <xf numFmtId="165" fontId="5" fillId="2" borderId="29" xfId="0" applyNumberFormat="1" applyFont="1" applyFill="1" applyBorder="1" applyAlignment="1">
      <alignment horizontal="center"/>
    </xf>
    <xf numFmtId="165" fontId="5" fillId="2" borderId="22" xfId="0" applyNumberFormat="1" applyFont="1" applyFill="1" applyBorder="1" applyAlignment="1">
      <alignment horizontal="center"/>
    </xf>
    <xf numFmtId="0" fontId="5" fillId="4" borderId="14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3B3B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l-PL"/>
  <c:chart>
    <c:plotArea>
      <c:layout/>
      <c:pieChart>
        <c:varyColors val="1"/>
        <c:firstSliceAng val="0"/>
      </c:pieChart>
      <c:spPr>
        <a:noFill/>
        <a:ln w="25400">
          <a:noFill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tx>
            <c:strRef>
              <c:f>'dane ogólne'!$D$6:$D$7</c:f>
              <c:strCache>
                <c:ptCount val="1"/>
                <c:pt idx="0">
                  <c:v>PLAN po zmianach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ogólne'!$B$8:$C$33</c:f>
              <c:multiLvlStrCache>
                <c:ptCount val="26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wpływy z różnych opłat i dochodów</c:v>
                  </c:pt>
                  <c:pt idx="14">
                    <c:v>wpływy z odpłatnego zbycia nieruchomości</c:v>
                  </c:pt>
                  <c:pt idx="15">
                    <c:v>środki na inwestycje z Lasów państwowych</c:v>
                  </c:pt>
                  <c:pt idx="16">
                    <c:v>Dotacje ogółem</c:v>
                  </c:pt>
                  <c:pt idx="17">
                    <c:v> celowe na zadania zlecone ( § 2010)</c:v>
                  </c:pt>
                  <c:pt idx="18">
                    <c:v> celowe na zadania własne (§ 2030; § 2040)</c:v>
                  </c:pt>
                  <c:pt idx="19">
                    <c:v> celowe w ramach  POKL bieżące (§ 2009)</c:v>
                  </c:pt>
                  <c:pt idx="20">
                    <c:v> majątkowe z funduszy UE (§ 6207)</c:v>
                  </c:pt>
                  <c:pt idx="21">
                    <c:v> z funduszy celowych na zadania bieżące (§ 2460)</c:v>
                  </c:pt>
                  <c:pt idx="22">
                    <c:v>dotacje na zadania inwestycyjne (§ 6280;§ 6310; § 6330; § 6630)</c:v>
                  </c:pt>
                  <c:pt idx="23">
                    <c:v>Subwencje ogółem</c:v>
                  </c:pt>
                  <c:pt idx="24">
                    <c:v>subwencja oświatowa</c:v>
                  </c:pt>
                  <c:pt idx="25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6">
                    <c:v>2.</c:v>
                  </c:pt>
                  <c:pt idx="23">
                    <c:v>3.</c:v>
                  </c:pt>
                </c:lvl>
              </c:multiLvlStrCache>
            </c:multiLvlStrRef>
          </c:cat>
          <c:val>
            <c:numRef>
              <c:f>'dane ogólne'!$D$8:$D$33</c:f>
              <c:numCache>
                <c:formatCode>#,###.00</c:formatCode>
                <c:ptCount val="26"/>
                <c:pt idx="0">
                  <c:v>9336463.8699999992</c:v>
                </c:pt>
                <c:pt idx="3">
                  <c:v>3747124</c:v>
                </c:pt>
                <c:pt idx="4">
                  <c:v>1791751</c:v>
                </c:pt>
                <c:pt idx="5">
                  <c:v>90000</c:v>
                </c:pt>
                <c:pt idx="6">
                  <c:v>798391</c:v>
                </c:pt>
                <c:pt idx="7" formatCode="#,##0.00">
                  <c:v>197199</c:v>
                </c:pt>
                <c:pt idx="8" formatCode="#,##0.00">
                  <c:v>133263</c:v>
                </c:pt>
                <c:pt idx="9">
                  <c:v>2005</c:v>
                </c:pt>
                <c:pt idx="10">
                  <c:v>169700</c:v>
                </c:pt>
                <c:pt idx="11" formatCode="#,##0.00">
                  <c:v>12800</c:v>
                </c:pt>
                <c:pt idx="12" formatCode="#,##0.00">
                  <c:v>28515</c:v>
                </c:pt>
                <c:pt idx="13">
                  <c:v>52288</c:v>
                </c:pt>
                <c:pt idx="14">
                  <c:v>421212</c:v>
                </c:pt>
                <c:pt idx="15">
                  <c:v>50000</c:v>
                </c:pt>
                <c:pt idx="16">
                  <c:v>2716199.8699999996</c:v>
                </c:pt>
                <c:pt idx="17">
                  <c:v>1156910.8899999999</c:v>
                </c:pt>
                <c:pt idx="18">
                  <c:v>223172.43</c:v>
                </c:pt>
                <c:pt idx="19">
                  <c:v>1485</c:v>
                </c:pt>
                <c:pt idx="20">
                  <c:v>779500</c:v>
                </c:pt>
                <c:pt idx="21">
                  <c:v>80152</c:v>
                </c:pt>
                <c:pt idx="22">
                  <c:v>474979.55</c:v>
                </c:pt>
                <c:pt idx="23">
                  <c:v>2873140</c:v>
                </c:pt>
                <c:pt idx="24" formatCode="#,##0.00">
                  <c:v>1811455</c:v>
                </c:pt>
                <c:pt idx="25" formatCode="#,##0.00">
                  <c:v>1061685</c:v>
                </c:pt>
              </c:numCache>
            </c:numRef>
          </c:val>
        </c:ser>
        <c:ser>
          <c:idx val="1"/>
          <c:order val="1"/>
          <c:tx>
            <c:strRef>
              <c:f>'dane ogólne'!$E$6:$E$7</c:f>
              <c:strCache>
                <c:ptCount val="1"/>
                <c:pt idx="0">
                  <c:v>Wykonanie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ogólne'!$B$8:$C$33</c:f>
              <c:multiLvlStrCache>
                <c:ptCount val="26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wpływy z różnych opłat i dochodów</c:v>
                  </c:pt>
                  <c:pt idx="14">
                    <c:v>wpływy z odpłatnego zbycia nieruchomości</c:v>
                  </c:pt>
                  <c:pt idx="15">
                    <c:v>środki na inwestycje z Lasów państwowych</c:v>
                  </c:pt>
                  <c:pt idx="16">
                    <c:v>Dotacje ogółem</c:v>
                  </c:pt>
                  <c:pt idx="17">
                    <c:v> celowe na zadania zlecone ( § 2010)</c:v>
                  </c:pt>
                  <c:pt idx="18">
                    <c:v> celowe na zadania własne (§ 2030; § 2040)</c:v>
                  </c:pt>
                  <c:pt idx="19">
                    <c:v> celowe w ramach  POKL bieżące (§ 2009)</c:v>
                  </c:pt>
                  <c:pt idx="20">
                    <c:v> majątkowe z funduszy UE (§ 6207)</c:v>
                  </c:pt>
                  <c:pt idx="21">
                    <c:v> z funduszy celowych na zadania bieżące (§ 2460)</c:v>
                  </c:pt>
                  <c:pt idx="22">
                    <c:v>dotacje na zadania inwestycyjne (§ 6280;§ 6310; § 6330; § 6630)</c:v>
                  </c:pt>
                  <c:pt idx="23">
                    <c:v>Subwencje ogółem</c:v>
                  </c:pt>
                  <c:pt idx="24">
                    <c:v>subwencja oświatowa</c:v>
                  </c:pt>
                  <c:pt idx="25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6">
                    <c:v>2.</c:v>
                  </c:pt>
                  <c:pt idx="23">
                    <c:v>3.</c:v>
                  </c:pt>
                </c:lvl>
              </c:multiLvlStrCache>
            </c:multiLvlStrRef>
          </c:cat>
          <c:val>
            <c:numRef>
              <c:f>'dane ogólne'!$E$8:$E$33</c:f>
              <c:numCache>
                <c:formatCode>#,###.00</c:formatCode>
                <c:ptCount val="26"/>
                <c:pt idx="0">
                  <c:v>8789986.4900000002</c:v>
                </c:pt>
                <c:pt idx="3">
                  <c:v>3735569.6500000004</c:v>
                </c:pt>
                <c:pt idx="4">
                  <c:v>1810198.05</c:v>
                </c:pt>
                <c:pt idx="5">
                  <c:v>77234.69</c:v>
                </c:pt>
                <c:pt idx="6">
                  <c:v>770635.61</c:v>
                </c:pt>
                <c:pt idx="7" formatCode="#,##0.00">
                  <c:v>190923.06</c:v>
                </c:pt>
                <c:pt idx="8" formatCode="#,##0.00">
                  <c:v>139758.60999999999</c:v>
                </c:pt>
                <c:pt idx="9">
                  <c:v>745.95</c:v>
                </c:pt>
                <c:pt idx="10">
                  <c:v>170641.99</c:v>
                </c:pt>
                <c:pt idx="11" formatCode="#,##0.00">
                  <c:v>21002.2</c:v>
                </c:pt>
                <c:pt idx="12" formatCode="#,##0.00">
                  <c:v>25388.68</c:v>
                </c:pt>
                <c:pt idx="13">
                  <c:v>57799.81</c:v>
                </c:pt>
                <c:pt idx="14">
                  <c:v>421241</c:v>
                </c:pt>
                <c:pt idx="15">
                  <c:v>50000</c:v>
                </c:pt>
                <c:pt idx="16">
                  <c:v>2181276.84</c:v>
                </c:pt>
                <c:pt idx="17">
                  <c:v>1125107.77</c:v>
                </c:pt>
                <c:pt idx="18">
                  <c:v>220454.95</c:v>
                </c:pt>
                <c:pt idx="19">
                  <c:v>1485</c:v>
                </c:pt>
                <c:pt idx="20">
                  <c:v>279500</c:v>
                </c:pt>
                <c:pt idx="21">
                  <c:v>80107.69</c:v>
                </c:pt>
                <c:pt idx="22">
                  <c:v>474621.43</c:v>
                </c:pt>
                <c:pt idx="23">
                  <c:v>2873140</c:v>
                </c:pt>
                <c:pt idx="24" formatCode="#,##0.00">
                  <c:v>1811455</c:v>
                </c:pt>
                <c:pt idx="25" formatCode="#,##0.00">
                  <c:v>1061685</c:v>
                </c:pt>
              </c:numCache>
            </c:numRef>
          </c:val>
        </c:ser>
        <c:ser>
          <c:idx val="2"/>
          <c:order val="2"/>
          <c:tx>
            <c:strRef>
              <c:f>'dane ogólne'!$F$6:$F$7</c:f>
              <c:strCache>
                <c:ptCount val="1"/>
                <c:pt idx="0">
                  <c:v>Wykonanie 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ogólne'!$B$8:$C$33</c:f>
              <c:multiLvlStrCache>
                <c:ptCount val="26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wpływy z różnych opłat i dochodów</c:v>
                  </c:pt>
                  <c:pt idx="14">
                    <c:v>wpływy z odpłatnego zbycia nieruchomości</c:v>
                  </c:pt>
                  <c:pt idx="15">
                    <c:v>środki na inwestycje z Lasów państwowych</c:v>
                  </c:pt>
                  <c:pt idx="16">
                    <c:v>Dotacje ogółem</c:v>
                  </c:pt>
                  <c:pt idx="17">
                    <c:v> celowe na zadania zlecone ( § 2010)</c:v>
                  </c:pt>
                  <c:pt idx="18">
                    <c:v> celowe na zadania własne (§ 2030; § 2040)</c:v>
                  </c:pt>
                  <c:pt idx="19">
                    <c:v> celowe w ramach  POKL bieżące (§ 2009)</c:v>
                  </c:pt>
                  <c:pt idx="20">
                    <c:v> majątkowe z funduszy UE (§ 6207)</c:v>
                  </c:pt>
                  <c:pt idx="21">
                    <c:v> z funduszy celowych na zadania bieżące (§ 2460)</c:v>
                  </c:pt>
                  <c:pt idx="22">
                    <c:v>dotacje na zadania inwestycyjne (§ 6280;§ 6310; § 6330; § 6630)</c:v>
                  </c:pt>
                  <c:pt idx="23">
                    <c:v>Subwencje ogółem</c:v>
                  </c:pt>
                  <c:pt idx="24">
                    <c:v>subwencja oświatowa</c:v>
                  </c:pt>
                  <c:pt idx="25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6">
                    <c:v>2.</c:v>
                  </c:pt>
                  <c:pt idx="23">
                    <c:v>3.</c:v>
                  </c:pt>
                </c:lvl>
              </c:multiLvlStrCache>
            </c:multiLvlStrRef>
          </c:cat>
          <c:val>
            <c:numRef>
              <c:f>'dane ogólne'!$F$8:$F$33</c:f>
              <c:numCache>
                <c:formatCode>#,##0.0</c:formatCode>
                <c:ptCount val="26"/>
                <c:pt idx="0">
                  <c:v>94.146848447023459</c:v>
                </c:pt>
                <c:pt idx="3">
                  <c:v>99.691647514200227</c:v>
                </c:pt>
                <c:pt idx="4">
                  <c:v>101.0295543298148</c:v>
                </c:pt>
                <c:pt idx="5">
                  <c:v>85.816322222222226</c:v>
                </c:pt>
                <c:pt idx="6">
                  <c:v>96.523584308941352</c:v>
                </c:pt>
                <c:pt idx="7">
                  <c:v>96.817458506381882</c:v>
                </c:pt>
                <c:pt idx="8">
                  <c:v>104.87427868200474</c:v>
                </c:pt>
                <c:pt idx="9">
                  <c:v>37.204488778054866</c:v>
                </c:pt>
                <c:pt idx="10">
                  <c:v>100.55509133765467</c:v>
                </c:pt>
                <c:pt idx="11">
                  <c:v>164.07968750000001</c:v>
                </c:pt>
                <c:pt idx="12">
                  <c:v>89.03622654743117</c:v>
                </c:pt>
                <c:pt idx="13">
                  <c:v>110.54125229498165</c:v>
                </c:pt>
                <c:pt idx="14">
                  <c:v>100.0068848940676</c:v>
                </c:pt>
                <c:pt idx="15">
                  <c:v>100</c:v>
                </c:pt>
                <c:pt idx="16">
                  <c:v>80.30619779096007</c:v>
                </c:pt>
                <c:pt idx="17">
                  <c:v>97.25103114899369</c:v>
                </c:pt>
                <c:pt idx="18">
                  <c:v>98.78234063230839</c:v>
                </c:pt>
                <c:pt idx="19">
                  <c:v>100</c:v>
                </c:pt>
                <c:pt idx="20">
                  <c:v>35.856318152661963</c:v>
                </c:pt>
                <c:pt idx="21">
                  <c:v>99.944717536680301</c:v>
                </c:pt>
                <c:pt idx="22">
                  <c:v>99.924603069753218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</c:numCache>
            </c:numRef>
          </c:val>
        </c:ser>
        <c:axId val="50071424"/>
        <c:axId val="50072960"/>
      </c:barChart>
      <c:catAx>
        <c:axId val="5007142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072960"/>
        <c:crosses val="autoZero"/>
        <c:auto val="1"/>
        <c:lblAlgn val="ctr"/>
        <c:lblOffset val="100"/>
        <c:tickLblSkip val="2"/>
        <c:tickMarkSkip val="1"/>
      </c:catAx>
      <c:valAx>
        <c:axId val="5007296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071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plotArea>
      <c:layout/>
      <c:barChart>
        <c:barDir val="col"/>
        <c:grouping val="clustered"/>
        <c:ser>
          <c:idx val="0"/>
          <c:order val="0"/>
          <c:tx>
            <c:strRef>
              <c:f>'dane ogólne'!$D$6:$D$7</c:f>
              <c:strCache>
                <c:ptCount val="1"/>
                <c:pt idx="0">
                  <c:v>PLAN po zmianach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ogólne'!$B$8:$C$33</c:f>
              <c:multiLvlStrCache>
                <c:ptCount val="26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wpływy z różnych opłat i dochodów</c:v>
                  </c:pt>
                  <c:pt idx="14">
                    <c:v>wpływy z odpłatnego zbycia nieruchomości</c:v>
                  </c:pt>
                  <c:pt idx="15">
                    <c:v>środki na inwestycje z Lasów państwowych</c:v>
                  </c:pt>
                  <c:pt idx="16">
                    <c:v>Dotacje ogółem</c:v>
                  </c:pt>
                  <c:pt idx="17">
                    <c:v> celowe na zadania zlecone ( § 2010)</c:v>
                  </c:pt>
                  <c:pt idx="18">
                    <c:v> celowe na zadania własne (§ 2030; § 2040)</c:v>
                  </c:pt>
                  <c:pt idx="19">
                    <c:v> celowe w ramach  POKL bieżące (§ 2009)</c:v>
                  </c:pt>
                  <c:pt idx="20">
                    <c:v> majątkowe z funduszy UE (§ 6207)</c:v>
                  </c:pt>
                  <c:pt idx="21">
                    <c:v> z funduszy celowych na zadania bieżące (§ 2460)</c:v>
                  </c:pt>
                  <c:pt idx="22">
                    <c:v>dotacje na zadania inwestycyjne (§ 6280;§ 6310; § 6330; § 6630)</c:v>
                  </c:pt>
                  <c:pt idx="23">
                    <c:v>Subwencje ogółem</c:v>
                  </c:pt>
                  <c:pt idx="24">
                    <c:v>subwencja oświatowa</c:v>
                  </c:pt>
                  <c:pt idx="25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6">
                    <c:v>2.</c:v>
                  </c:pt>
                  <c:pt idx="23">
                    <c:v>3.</c:v>
                  </c:pt>
                </c:lvl>
              </c:multiLvlStrCache>
            </c:multiLvlStrRef>
          </c:cat>
          <c:val>
            <c:numRef>
              <c:f>'dane ogólne'!$D$8:$D$33</c:f>
              <c:numCache>
                <c:formatCode>#,###.00</c:formatCode>
                <c:ptCount val="26"/>
                <c:pt idx="0">
                  <c:v>9336463.8699999992</c:v>
                </c:pt>
                <c:pt idx="3">
                  <c:v>3747124</c:v>
                </c:pt>
                <c:pt idx="4">
                  <c:v>1791751</c:v>
                </c:pt>
                <c:pt idx="5">
                  <c:v>90000</c:v>
                </c:pt>
                <c:pt idx="6">
                  <c:v>798391</c:v>
                </c:pt>
                <c:pt idx="7" formatCode="#,##0.00">
                  <c:v>197199</c:v>
                </c:pt>
                <c:pt idx="8" formatCode="#,##0.00">
                  <c:v>133263</c:v>
                </c:pt>
                <c:pt idx="9">
                  <c:v>2005</c:v>
                </c:pt>
                <c:pt idx="10">
                  <c:v>169700</c:v>
                </c:pt>
                <c:pt idx="11" formatCode="#,##0.00">
                  <c:v>12800</c:v>
                </c:pt>
                <c:pt idx="12" formatCode="#,##0.00">
                  <c:v>28515</c:v>
                </c:pt>
                <c:pt idx="13">
                  <c:v>52288</c:v>
                </c:pt>
                <c:pt idx="14">
                  <c:v>421212</c:v>
                </c:pt>
                <c:pt idx="15">
                  <c:v>50000</c:v>
                </c:pt>
                <c:pt idx="16">
                  <c:v>2716199.8699999996</c:v>
                </c:pt>
                <c:pt idx="17">
                  <c:v>1156910.8899999999</c:v>
                </c:pt>
                <c:pt idx="18">
                  <c:v>223172.43</c:v>
                </c:pt>
                <c:pt idx="19">
                  <c:v>1485</c:v>
                </c:pt>
                <c:pt idx="20">
                  <c:v>779500</c:v>
                </c:pt>
                <c:pt idx="21">
                  <c:v>80152</c:v>
                </c:pt>
                <c:pt idx="22">
                  <c:v>474979.55</c:v>
                </c:pt>
                <c:pt idx="23">
                  <c:v>2873140</c:v>
                </c:pt>
                <c:pt idx="24" formatCode="#,##0.00">
                  <c:v>1811455</c:v>
                </c:pt>
                <c:pt idx="25" formatCode="#,##0.00">
                  <c:v>1061685</c:v>
                </c:pt>
              </c:numCache>
            </c:numRef>
          </c:val>
        </c:ser>
        <c:ser>
          <c:idx val="1"/>
          <c:order val="1"/>
          <c:tx>
            <c:strRef>
              <c:f>'dane ogólne'!$E$6:$E$7</c:f>
              <c:strCache>
                <c:ptCount val="1"/>
                <c:pt idx="0">
                  <c:v>Wykonanie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ogólne'!$B$8:$C$33</c:f>
              <c:multiLvlStrCache>
                <c:ptCount val="26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wpływy z różnych opłat i dochodów</c:v>
                  </c:pt>
                  <c:pt idx="14">
                    <c:v>wpływy z odpłatnego zbycia nieruchomości</c:v>
                  </c:pt>
                  <c:pt idx="15">
                    <c:v>środki na inwestycje z Lasów państwowych</c:v>
                  </c:pt>
                  <c:pt idx="16">
                    <c:v>Dotacje ogółem</c:v>
                  </c:pt>
                  <c:pt idx="17">
                    <c:v> celowe na zadania zlecone ( § 2010)</c:v>
                  </c:pt>
                  <c:pt idx="18">
                    <c:v> celowe na zadania własne (§ 2030; § 2040)</c:v>
                  </c:pt>
                  <c:pt idx="19">
                    <c:v> celowe w ramach  POKL bieżące (§ 2009)</c:v>
                  </c:pt>
                  <c:pt idx="20">
                    <c:v> majątkowe z funduszy UE (§ 6207)</c:v>
                  </c:pt>
                  <c:pt idx="21">
                    <c:v> z funduszy celowych na zadania bieżące (§ 2460)</c:v>
                  </c:pt>
                  <c:pt idx="22">
                    <c:v>dotacje na zadania inwestycyjne (§ 6280;§ 6310; § 6330; § 6630)</c:v>
                  </c:pt>
                  <c:pt idx="23">
                    <c:v>Subwencje ogółem</c:v>
                  </c:pt>
                  <c:pt idx="24">
                    <c:v>subwencja oświatowa</c:v>
                  </c:pt>
                  <c:pt idx="25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6">
                    <c:v>2.</c:v>
                  </c:pt>
                  <c:pt idx="23">
                    <c:v>3.</c:v>
                  </c:pt>
                </c:lvl>
              </c:multiLvlStrCache>
            </c:multiLvlStrRef>
          </c:cat>
          <c:val>
            <c:numRef>
              <c:f>'dane ogólne'!$E$8:$E$33</c:f>
              <c:numCache>
                <c:formatCode>#,###.00</c:formatCode>
                <c:ptCount val="26"/>
                <c:pt idx="0">
                  <c:v>8789986.4900000002</c:v>
                </c:pt>
                <c:pt idx="3">
                  <c:v>3735569.6500000004</c:v>
                </c:pt>
                <c:pt idx="4">
                  <c:v>1810198.05</c:v>
                </c:pt>
                <c:pt idx="5">
                  <c:v>77234.69</c:v>
                </c:pt>
                <c:pt idx="6">
                  <c:v>770635.61</c:v>
                </c:pt>
                <c:pt idx="7" formatCode="#,##0.00">
                  <c:v>190923.06</c:v>
                </c:pt>
                <c:pt idx="8" formatCode="#,##0.00">
                  <c:v>139758.60999999999</c:v>
                </c:pt>
                <c:pt idx="9">
                  <c:v>745.95</c:v>
                </c:pt>
                <c:pt idx="10">
                  <c:v>170641.99</c:v>
                </c:pt>
                <c:pt idx="11" formatCode="#,##0.00">
                  <c:v>21002.2</c:v>
                </c:pt>
                <c:pt idx="12" formatCode="#,##0.00">
                  <c:v>25388.68</c:v>
                </c:pt>
                <c:pt idx="13">
                  <c:v>57799.81</c:v>
                </c:pt>
                <c:pt idx="14">
                  <c:v>421241</c:v>
                </c:pt>
                <c:pt idx="15">
                  <c:v>50000</c:v>
                </c:pt>
                <c:pt idx="16">
                  <c:v>2181276.84</c:v>
                </c:pt>
                <c:pt idx="17">
                  <c:v>1125107.77</c:v>
                </c:pt>
                <c:pt idx="18">
                  <c:v>220454.95</c:v>
                </c:pt>
                <c:pt idx="19">
                  <c:v>1485</c:v>
                </c:pt>
                <c:pt idx="20">
                  <c:v>279500</c:v>
                </c:pt>
                <c:pt idx="21">
                  <c:v>80107.69</c:v>
                </c:pt>
                <c:pt idx="22">
                  <c:v>474621.43</c:v>
                </c:pt>
                <c:pt idx="23">
                  <c:v>2873140</c:v>
                </c:pt>
                <c:pt idx="24" formatCode="#,##0.00">
                  <c:v>1811455</c:v>
                </c:pt>
                <c:pt idx="25" formatCode="#,##0.00">
                  <c:v>1061685</c:v>
                </c:pt>
              </c:numCache>
            </c:numRef>
          </c:val>
        </c:ser>
        <c:ser>
          <c:idx val="2"/>
          <c:order val="2"/>
          <c:tx>
            <c:strRef>
              <c:f>'dane ogólne'!$F$6:$F$7</c:f>
              <c:strCache>
                <c:ptCount val="1"/>
                <c:pt idx="0">
                  <c:v>Wykonanie %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'dane ogólne'!$B$8:$C$33</c:f>
              <c:multiLvlStrCache>
                <c:ptCount val="26"/>
                <c:lvl>
                  <c:pt idx="0">
                    <c:v>DOCHODY OGÓŁEM</c:v>
                  </c:pt>
                  <c:pt idx="2">
                    <c:v>z tego:</c:v>
                  </c:pt>
                  <c:pt idx="3">
                    <c:v>Dochody własne</c:v>
                  </c:pt>
                  <c:pt idx="4">
                    <c:v>wpływy z podatków lokalnych</c:v>
                  </c:pt>
                  <c:pt idx="5">
                    <c:v>wpływy z podatków pobieranych przez Urzędy Skarbowe</c:v>
                  </c:pt>
                  <c:pt idx="6">
                    <c:v>udziały w podatkach dochodowych</c:v>
                  </c:pt>
                  <c:pt idx="7">
                    <c:v>wpływy z opłat</c:v>
                  </c:pt>
                  <c:pt idx="8">
                    <c:v>wpływy z opłat za najem lokali i dzierżawę gruntów</c:v>
                  </c:pt>
                  <c:pt idx="9">
                    <c:v>dochody z realizacji zadań budżetu państwa</c:v>
                  </c:pt>
                  <c:pt idx="10">
                    <c:v>wpływy z usług</c:v>
                  </c:pt>
                  <c:pt idx="11">
                    <c:v>odestki od nieterminowych wpłat należności budżetu</c:v>
                  </c:pt>
                  <c:pt idx="12">
                    <c:v>odsetki od r-ku bankowego</c:v>
                  </c:pt>
                  <c:pt idx="13">
                    <c:v>wpływy z różnych opłat i dochodów</c:v>
                  </c:pt>
                  <c:pt idx="14">
                    <c:v>wpływy z odpłatnego zbycia nieruchomości</c:v>
                  </c:pt>
                  <c:pt idx="15">
                    <c:v>środki na inwestycje z Lasów państwowych</c:v>
                  </c:pt>
                  <c:pt idx="16">
                    <c:v>Dotacje ogółem</c:v>
                  </c:pt>
                  <c:pt idx="17">
                    <c:v> celowe na zadania zlecone ( § 2010)</c:v>
                  </c:pt>
                  <c:pt idx="18">
                    <c:v> celowe na zadania własne (§ 2030; § 2040)</c:v>
                  </c:pt>
                  <c:pt idx="19">
                    <c:v> celowe w ramach  POKL bieżące (§ 2009)</c:v>
                  </c:pt>
                  <c:pt idx="20">
                    <c:v> majątkowe z funduszy UE (§ 6207)</c:v>
                  </c:pt>
                  <c:pt idx="21">
                    <c:v> z funduszy celowych na zadania bieżące (§ 2460)</c:v>
                  </c:pt>
                  <c:pt idx="22">
                    <c:v>dotacje na zadania inwestycyjne (§ 6280;§ 6310; § 6330; § 6630)</c:v>
                  </c:pt>
                  <c:pt idx="23">
                    <c:v>Subwencje ogółem</c:v>
                  </c:pt>
                  <c:pt idx="24">
                    <c:v>subwencja oświatowa</c:v>
                  </c:pt>
                  <c:pt idx="25">
                    <c:v>subwencja wyrównawcza</c:v>
                  </c:pt>
                </c:lvl>
                <c:lvl>
                  <c:pt idx="0">
                    <c:v>I</c:v>
                  </c:pt>
                  <c:pt idx="3">
                    <c:v>1</c:v>
                  </c:pt>
                  <c:pt idx="16">
                    <c:v>2.</c:v>
                  </c:pt>
                  <c:pt idx="23">
                    <c:v>3.</c:v>
                  </c:pt>
                </c:lvl>
              </c:multiLvlStrCache>
            </c:multiLvlStrRef>
          </c:cat>
          <c:val>
            <c:numRef>
              <c:f>'dane ogólne'!$F$8:$F$33</c:f>
              <c:numCache>
                <c:formatCode>#,##0.0</c:formatCode>
                <c:ptCount val="26"/>
                <c:pt idx="0">
                  <c:v>94.146848447023459</c:v>
                </c:pt>
                <c:pt idx="3">
                  <c:v>99.691647514200227</c:v>
                </c:pt>
                <c:pt idx="4">
                  <c:v>101.0295543298148</c:v>
                </c:pt>
                <c:pt idx="5">
                  <c:v>85.816322222222226</c:v>
                </c:pt>
                <c:pt idx="6">
                  <c:v>96.523584308941352</c:v>
                </c:pt>
                <c:pt idx="7">
                  <c:v>96.817458506381882</c:v>
                </c:pt>
                <c:pt idx="8">
                  <c:v>104.87427868200474</c:v>
                </c:pt>
                <c:pt idx="9">
                  <c:v>37.204488778054866</c:v>
                </c:pt>
                <c:pt idx="10">
                  <c:v>100.55509133765467</c:v>
                </c:pt>
                <c:pt idx="11">
                  <c:v>164.07968750000001</c:v>
                </c:pt>
                <c:pt idx="12">
                  <c:v>89.03622654743117</c:v>
                </c:pt>
                <c:pt idx="13">
                  <c:v>110.54125229498165</c:v>
                </c:pt>
                <c:pt idx="14">
                  <c:v>100.0068848940676</c:v>
                </c:pt>
                <c:pt idx="15">
                  <c:v>100</c:v>
                </c:pt>
                <c:pt idx="16">
                  <c:v>80.30619779096007</c:v>
                </c:pt>
                <c:pt idx="17">
                  <c:v>97.25103114899369</c:v>
                </c:pt>
                <c:pt idx="18">
                  <c:v>98.78234063230839</c:v>
                </c:pt>
                <c:pt idx="19">
                  <c:v>100</c:v>
                </c:pt>
                <c:pt idx="20">
                  <c:v>35.856318152661963</c:v>
                </c:pt>
                <c:pt idx="21">
                  <c:v>99.944717536680301</c:v>
                </c:pt>
                <c:pt idx="22">
                  <c:v>99.924603069753218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</c:numCache>
            </c:numRef>
          </c:val>
        </c:ser>
        <c:axId val="50131328"/>
        <c:axId val="50132864"/>
      </c:barChart>
      <c:catAx>
        <c:axId val="50131328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132864"/>
        <c:crosses val="autoZero"/>
        <c:auto val="1"/>
        <c:lblAlgn val="ctr"/>
        <c:lblOffset val="100"/>
        <c:tickLblSkip val="2"/>
        <c:tickMarkSkip val="1"/>
      </c:catAx>
      <c:valAx>
        <c:axId val="5013286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#.0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013132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211" r="0.750000000000002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Struktura wykonania dochodów</a:t>
            </a:r>
          </a:p>
        </c:rich>
      </c:tx>
      <c:layout>
        <c:manualLayout>
          <c:xMode val="edge"/>
          <c:yMode val="edge"/>
          <c:x val="0.29773502047652506"/>
          <c:y val="3.8327686783959126E-2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18484198247148934"/>
          <c:y val="0.18545137347445811"/>
          <c:w val="0.67871948754943667"/>
          <c:h val="0.5833946276003333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6"/>
          <c:dPt>
            <c:idx val="0"/>
            <c:explosion val="0"/>
          </c:dPt>
          <c:dPt>
            <c:idx val="1"/>
            <c:explosion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explosion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0.1314208530951175"/>
                  <c:y val="-0.12358263822363454"/>
                </c:manualLayout>
              </c:layout>
              <c:showCatName val="1"/>
              <c:showPercent val="1"/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CatName val="1"/>
            <c:showPercent val="1"/>
            <c:showLeaderLines val="1"/>
          </c:dLbls>
          <c:cat>
            <c:strRef>
              <c:f>'dane ogólne'!$H$37:$H$39</c:f>
              <c:strCache>
                <c:ptCount val="3"/>
                <c:pt idx="0">
                  <c:v>Dochody własne</c:v>
                </c:pt>
                <c:pt idx="1">
                  <c:v>Dotacje ogółem</c:v>
                </c:pt>
                <c:pt idx="2">
                  <c:v>Subwencje ogółem</c:v>
                </c:pt>
              </c:strCache>
            </c:strRef>
          </c:cat>
          <c:val>
            <c:numRef>
              <c:f>'dane ogólne'!$I$37:$I$39</c:f>
              <c:numCache>
                <c:formatCode>#,###.00</c:formatCode>
                <c:ptCount val="3"/>
                <c:pt idx="0">
                  <c:v>3735569.6500000004</c:v>
                </c:pt>
                <c:pt idx="1">
                  <c:v>2181276.84</c:v>
                </c:pt>
                <c:pt idx="2">
                  <c:v>2873140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4583454845922048E-2"/>
          <c:y val="0.8269053015257366"/>
          <c:w val="0.83074011662939262"/>
          <c:h val="0.10089020771513368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02" r="0.750000000000002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view3D>
      <c:perspective val="30"/>
    </c:view3D>
    <c:plotArea>
      <c:layout>
        <c:manualLayout>
          <c:layoutTarget val="inner"/>
          <c:xMode val="edge"/>
          <c:yMode val="edge"/>
          <c:x val="0"/>
          <c:y val="0.10185185185185186"/>
          <c:w val="0.58055555555555549"/>
          <c:h val="0.89814814814814814"/>
        </c:manualLayout>
      </c:layout>
      <c:bar3DChart>
        <c:barDir val="col"/>
        <c:grouping val="stacked"/>
        <c:ser>
          <c:idx val="0"/>
          <c:order val="0"/>
          <c:cat>
            <c:strRef>
              <c:f>'dane ogólne'!$H$86:$H$92</c:f>
              <c:strCache>
                <c:ptCount val="7"/>
                <c:pt idx="0">
                  <c:v>wydatki majątkowe</c:v>
                </c:pt>
                <c:pt idx="1">
                  <c:v>dotacje na zadania bieżące</c:v>
                </c:pt>
                <c:pt idx="2">
                  <c:v>wynagrodzenia i pochodne od wynagrodzeń</c:v>
                </c:pt>
                <c:pt idx="3">
                  <c:v>świadczenia na rzecz osób fizycznych</c:v>
                </c:pt>
                <c:pt idx="4">
                  <c:v>pozostałe wydatki</c:v>
                </c:pt>
                <c:pt idx="5">
                  <c:v>wydatki na obsługę długu</c:v>
                </c:pt>
                <c:pt idx="6">
                  <c:v>wydatki na programu finansowane z UE</c:v>
                </c:pt>
              </c:strCache>
            </c:strRef>
          </c:cat>
          <c:val>
            <c:numRef>
              <c:f>'dane ogólne'!$I$86:$I$92</c:f>
              <c:numCache>
                <c:formatCode>#,##0.00</c:formatCode>
                <c:ptCount val="7"/>
                <c:pt idx="0" formatCode="#,###.00">
                  <c:v>2764862.6</c:v>
                </c:pt>
                <c:pt idx="1">
                  <c:v>548721.18999999994</c:v>
                </c:pt>
                <c:pt idx="2">
                  <c:v>3139322.43</c:v>
                </c:pt>
                <c:pt idx="3">
                  <c:v>1119801.22</c:v>
                </c:pt>
                <c:pt idx="4">
                  <c:v>2062335.9</c:v>
                </c:pt>
                <c:pt idx="5" formatCode="#,###.00">
                  <c:v>63955.86</c:v>
                </c:pt>
                <c:pt idx="6">
                  <c:v>9900</c:v>
                </c:pt>
              </c:numCache>
            </c:numRef>
          </c:val>
        </c:ser>
        <c:shape val="box"/>
        <c:axId val="65990656"/>
        <c:axId val="65992192"/>
        <c:axId val="0"/>
      </c:bar3DChart>
      <c:catAx>
        <c:axId val="65990656"/>
        <c:scaling>
          <c:orientation val="minMax"/>
        </c:scaling>
        <c:axPos val="b"/>
        <c:numFmt formatCode="General" sourceLinked="1"/>
        <c:tickLblPos val="nextTo"/>
        <c:crossAx val="65992192"/>
        <c:crosses val="autoZero"/>
        <c:auto val="1"/>
        <c:lblAlgn val="ctr"/>
        <c:lblOffset val="100"/>
      </c:catAx>
      <c:valAx>
        <c:axId val="65992192"/>
        <c:scaling>
          <c:orientation val="minMax"/>
        </c:scaling>
        <c:axPos val="l"/>
        <c:majorGridlines/>
        <c:numFmt formatCode="#,###.00" sourceLinked="1"/>
        <c:tickLblPos val="nextTo"/>
        <c:crossAx val="65990656"/>
        <c:crosses val="autoZero"/>
        <c:crossBetween val="between"/>
      </c:valAx>
    </c:plotArea>
    <c:plotVisOnly val="1"/>
    <c:dispBlanksAs val="gap"/>
  </c:chart>
  <c:printSettings>
    <c:headerFooter/>
    <c:pageMargins b="0.75000000000000178" l="0.70000000000000062" r="0.70000000000000062" t="0.75000000000000178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34</xdr:row>
      <xdr:rowOff>0</xdr:rowOff>
    </xdr:from>
    <xdr:to>
      <xdr:col>4</xdr:col>
      <xdr:colOff>952500</xdr:colOff>
      <xdr:row>34</xdr:row>
      <xdr:rowOff>0</xdr:rowOff>
    </xdr:to>
    <xdr:graphicFrame macro="">
      <xdr:nvGraphicFramePr>
        <xdr:cNvPr id="102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34</xdr:row>
      <xdr:rowOff>0</xdr:rowOff>
    </xdr:from>
    <xdr:to>
      <xdr:col>5</xdr:col>
      <xdr:colOff>9525</xdr:colOff>
      <xdr:row>34</xdr:row>
      <xdr:rowOff>0</xdr:rowOff>
    </xdr:to>
    <xdr:graphicFrame macro="">
      <xdr:nvGraphicFramePr>
        <xdr:cNvPr id="102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1304925</xdr:colOff>
      <xdr:row>34</xdr:row>
      <xdr:rowOff>0</xdr:rowOff>
    </xdr:from>
    <xdr:to>
      <xdr:col>9</xdr:col>
      <xdr:colOff>314325</xdr:colOff>
      <xdr:row>34</xdr:row>
      <xdr:rowOff>0</xdr:rowOff>
    </xdr:to>
    <xdr:graphicFrame macro="">
      <xdr:nvGraphicFramePr>
        <xdr:cNvPr id="102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9525</xdr:colOff>
      <xdr:row>34</xdr:row>
      <xdr:rowOff>114300</xdr:rowOff>
    </xdr:from>
    <xdr:to>
      <xdr:col>4</xdr:col>
      <xdr:colOff>295275</xdr:colOff>
      <xdr:row>54</xdr:row>
      <xdr:rowOff>85725</xdr:rowOff>
    </xdr:to>
    <xdr:graphicFrame macro="">
      <xdr:nvGraphicFramePr>
        <xdr:cNvPr id="10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171450</xdr:colOff>
      <xdr:row>81</xdr:row>
      <xdr:rowOff>123825</xdr:rowOff>
    </xdr:from>
    <xdr:to>
      <xdr:col>4</xdr:col>
      <xdr:colOff>561975</xdr:colOff>
      <xdr:row>106</xdr:row>
      <xdr:rowOff>76200</xdr:rowOff>
    </xdr:to>
    <xdr:graphicFrame macro="">
      <xdr:nvGraphicFramePr>
        <xdr:cNvPr id="1029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77"/>
  <sheetViews>
    <sheetView tabSelected="1" topLeftCell="A58" workbookViewId="0">
      <selection activeCell="C72" sqref="C72"/>
    </sheetView>
  </sheetViews>
  <sheetFormatPr defaultRowHeight="12.75"/>
  <cols>
    <col min="1" max="1" width="1.42578125" customWidth="1"/>
    <col min="2" max="2" width="2.85546875" customWidth="1"/>
    <col min="3" max="3" width="55.5703125" customWidth="1"/>
    <col min="4" max="4" width="13.42578125" customWidth="1"/>
    <col min="5" max="5" width="12.85546875" customWidth="1"/>
    <col min="6" max="6" width="6.28515625" customWidth="1"/>
    <col min="8" max="8" width="11.7109375" bestFit="1" customWidth="1"/>
    <col min="9" max="9" width="18" customWidth="1"/>
  </cols>
  <sheetData>
    <row r="1" spans="2:6">
      <c r="B1" s="13"/>
      <c r="C1" s="13"/>
      <c r="D1" s="13"/>
      <c r="E1" s="13" t="s">
        <v>1</v>
      </c>
      <c r="F1" s="13"/>
    </row>
    <row r="2" spans="2:6" ht="15">
      <c r="B2" s="13"/>
      <c r="C2" s="94" t="s">
        <v>55</v>
      </c>
      <c r="D2" s="94"/>
      <c r="E2" s="94"/>
      <c r="F2" s="13"/>
    </row>
    <row r="3" spans="2:6">
      <c r="B3" s="13"/>
      <c r="C3" s="13"/>
      <c r="D3" s="13"/>
      <c r="E3" s="13"/>
      <c r="F3" s="13"/>
    </row>
    <row r="4" spans="2:6">
      <c r="B4" s="95" t="s">
        <v>49</v>
      </c>
      <c r="C4" s="95"/>
      <c r="D4" s="95"/>
      <c r="E4" s="95"/>
      <c r="F4" s="13"/>
    </row>
    <row r="5" spans="2:6" ht="13.5" thickBot="1">
      <c r="B5" s="13"/>
      <c r="C5" s="14"/>
      <c r="D5" s="14"/>
      <c r="E5" s="13"/>
      <c r="F5" s="13"/>
    </row>
    <row r="6" spans="2:6">
      <c r="B6" s="15" t="s">
        <v>2</v>
      </c>
      <c r="C6" s="16" t="s">
        <v>3</v>
      </c>
      <c r="D6" s="17" t="s">
        <v>4</v>
      </c>
      <c r="E6" s="98" t="s">
        <v>0</v>
      </c>
      <c r="F6" s="18"/>
    </row>
    <row r="7" spans="2:6">
      <c r="B7" s="19"/>
      <c r="C7" s="20"/>
      <c r="D7" s="21" t="s">
        <v>5</v>
      </c>
      <c r="E7" s="99"/>
      <c r="F7" s="22" t="s">
        <v>29</v>
      </c>
    </row>
    <row r="8" spans="2:6" ht="12.75" customHeight="1">
      <c r="B8" s="96" t="s">
        <v>6</v>
      </c>
      <c r="C8" s="91" t="s">
        <v>7</v>
      </c>
      <c r="D8" s="97">
        <f>SUM(D11+D24+D31)</f>
        <v>9336463.8699999992</v>
      </c>
      <c r="E8" s="93">
        <f>SUM(E11+E24+E31)</f>
        <v>8789986.4900000002</v>
      </c>
      <c r="F8" s="100">
        <f>SUM(E8/D8*100)</f>
        <v>94.146848447023459</v>
      </c>
    </row>
    <row r="9" spans="2:6" ht="12.75" customHeight="1">
      <c r="B9" s="96"/>
      <c r="C9" s="91"/>
      <c r="D9" s="97"/>
      <c r="E9" s="97"/>
      <c r="F9" s="100"/>
    </row>
    <row r="10" spans="2:6">
      <c r="B10" s="23"/>
      <c r="C10" s="24" t="s">
        <v>8</v>
      </c>
      <c r="D10" s="25"/>
      <c r="E10" s="25"/>
      <c r="F10" s="26"/>
    </row>
    <row r="11" spans="2:6">
      <c r="B11" s="27">
        <v>1</v>
      </c>
      <c r="C11" s="28" t="s">
        <v>9</v>
      </c>
      <c r="D11" s="29">
        <f>SUM(D12:D23)</f>
        <v>3747124</v>
      </c>
      <c r="E11" s="29">
        <f>SUM(E12:E23)</f>
        <v>3735569.6500000004</v>
      </c>
      <c r="F11" s="30">
        <f t="shared" ref="F11:F30" si="0">SUM(E11/D11*100)</f>
        <v>99.691647514200227</v>
      </c>
    </row>
    <row r="12" spans="2:6">
      <c r="B12" s="31"/>
      <c r="C12" s="32" t="s">
        <v>30</v>
      </c>
      <c r="D12" s="33">
        <v>1791751</v>
      </c>
      <c r="E12" s="33">
        <v>1810198.05</v>
      </c>
      <c r="F12" s="30">
        <f t="shared" si="0"/>
        <v>101.0295543298148</v>
      </c>
    </row>
    <row r="13" spans="2:6">
      <c r="B13" s="31"/>
      <c r="C13" s="32" t="s">
        <v>31</v>
      </c>
      <c r="D13" s="33">
        <v>90000</v>
      </c>
      <c r="E13" s="33">
        <v>77234.69</v>
      </c>
      <c r="F13" s="30">
        <f t="shared" si="0"/>
        <v>85.816322222222226</v>
      </c>
    </row>
    <row r="14" spans="2:6">
      <c r="B14" s="31"/>
      <c r="C14" s="32" t="s">
        <v>10</v>
      </c>
      <c r="D14" s="33">
        <v>798391</v>
      </c>
      <c r="E14" s="33">
        <v>770635.61</v>
      </c>
      <c r="F14" s="30">
        <f t="shared" si="0"/>
        <v>96.523584308941352</v>
      </c>
    </row>
    <row r="15" spans="2:6">
      <c r="B15" s="34"/>
      <c r="C15" s="32" t="s">
        <v>32</v>
      </c>
      <c r="D15" s="51">
        <v>197199</v>
      </c>
      <c r="E15" s="51">
        <v>190923.06</v>
      </c>
      <c r="F15" s="30">
        <f t="shared" si="0"/>
        <v>96.817458506381882</v>
      </c>
    </row>
    <row r="16" spans="2:6">
      <c r="B16" s="34"/>
      <c r="C16" s="32" t="s">
        <v>33</v>
      </c>
      <c r="D16" s="51">
        <v>133263</v>
      </c>
      <c r="E16" s="51">
        <v>139758.60999999999</v>
      </c>
      <c r="F16" s="30">
        <f t="shared" si="0"/>
        <v>104.87427868200474</v>
      </c>
    </row>
    <row r="17" spans="2:7">
      <c r="B17" s="34"/>
      <c r="C17" s="32" t="s">
        <v>34</v>
      </c>
      <c r="D17" s="33">
        <v>2005</v>
      </c>
      <c r="E17" s="33">
        <v>745.95</v>
      </c>
      <c r="F17" s="30">
        <f t="shared" si="0"/>
        <v>37.204488778054866</v>
      </c>
      <c r="G17" s="5"/>
    </row>
    <row r="18" spans="2:7">
      <c r="B18" s="34"/>
      <c r="C18" s="32" t="s">
        <v>35</v>
      </c>
      <c r="D18" s="33">
        <v>169700</v>
      </c>
      <c r="E18" s="33">
        <v>170641.99</v>
      </c>
      <c r="F18" s="30">
        <f t="shared" si="0"/>
        <v>100.55509133765467</v>
      </c>
      <c r="G18" s="5"/>
    </row>
    <row r="19" spans="2:7">
      <c r="B19" s="23"/>
      <c r="C19" s="32" t="s">
        <v>36</v>
      </c>
      <c r="D19" s="51">
        <v>12800</v>
      </c>
      <c r="E19" s="51">
        <v>21002.2</v>
      </c>
      <c r="F19" s="30">
        <f t="shared" si="0"/>
        <v>164.07968750000001</v>
      </c>
      <c r="G19" s="5"/>
    </row>
    <row r="20" spans="2:7">
      <c r="B20" s="23"/>
      <c r="C20" s="32" t="s">
        <v>11</v>
      </c>
      <c r="D20" s="51">
        <v>28515</v>
      </c>
      <c r="E20" s="51">
        <v>25388.68</v>
      </c>
      <c r="F20" s="30">
        <f t="shared" si="0"/>
        <v>89.03622654743117</v>
      </c>
    </row>
    <row r="21" spans="2:7">
      <c r="B21" s="23"/>
      <c r="C21" s="32" t="s">
        <v>45</v>
      </c>
      <c r="D21" s="33">
        <v>52288</v>
      </c>
      <c r="E21" s="33">
        <v>57799.81</v>
      </c>
      <c r="F21" s="30">
        <f t="shared" si="0"/>
        <v>110.54125229498165</v>
      </c>
    </row>
    <row r="22" spans="2:7">
      <c r="B22" s="23"/>
      <c r="C22" s="32" t="s">
        <v>44</v>
      </c>
      <c r="D22" s="33">
        <v>421212</v>
      </c>
      <c r="E22" s="33">
        <v>421241</v>
      </c>
      <c r="F22" s="30">
        <f t="shared" si="0"/>
        <v>100.0068848940676</v>
      </c>
    </row>
    <row r="23" spans="2:7">
      <c r="B23" s="23"/>
      <c r="C23" s="32" t="s">
        <v>50</v>
      </c>
      <c r="D23" s="33">
        <v>50000</v>
      </c>
      <c r="E23" s="33">
        <v>50000</v>
      </c>
      <c r="F23" s="30">
        <f t="shared" si="0"/>
        <v>100</v>
      </c>
    </row>
    <row r="24" spans="2:7">
      <c r="B24" s="27" t="s">
        <v>12</v>
      </c>
      <c r="C24" s="28" t="s">
        <v>13</v>
      </c>
      <c r="D24" s="29">
        <f>SUM(D25:D30)</f>
        <v>2716199.8699999996</v>
      </c>
      <c r="E24" s="29">
        <f>SUM(E25:E30)</f>
        <v>2181276.84</v>
      </c>
      <c r="F24" s="30">
        <f t="shared" si="0"/>
        <v>80.30619779096007</v>
      </c>
    </row>
    <row r="25" spans="2:7">
      <c r="B25" s="31"/>
      <c r="C25" s="37" t="s">
        <v>41</v>
      </c>
      <c r="D25" s="38">
        <v>1156910.8899999999</v>
      </c>
      <c r="E25" s="38">
        <v>1125107.77</v>
      </c>
      <c r="F25" s="30">
        <f t="shared" si="0"/>
        <v>97.25103114899369</v>
      </c>
    </row>
    <row r="26" spans="2:7">
      <c r="B26" s="23"/>
      <c r="C26" s="37" t="s">
        <v>56</v>
      </c>
      <c r="D26" s="38">
        <v>223172.43</v>
      </c>
      <c r="E26" s="38">
        <v>220454.95</v>
      </c>
      <c r="F26" s="30">
        <f t="shared" si="0"/>
        <v>98.78234063230839</v>
      </c>
    </row>
    <row r="27" spans="2:7">
      <c r="B27" s="23"/>
      <c r="C27" s="37" t="s">
        <v>57</v>
      </c>
      <c r="D27" s="38">
        <v>1485</v>
      </c>
      <c r="E27" s="38">
        <v>1485</v>
      </c>
      <c r="F27" s="30">
        <f t="shared" si="0"/>
        <v>100</v>
      </c>
      <c r="G27" s="5"/>
    </row>
    <row r="28" spans="2:7">
      <c r="B28" s="23"/>
      <c r="C28" s="37" t="s">
        <v>48</v>
      </c>
      <c r="D28" s="39">
        <v>779500</v>
      </c>
      <c r="E28" s="39">
        <v>279500</v>
      </c>
      <c r="F28" s="30">
        <f t="shared" si="0"/>
        <v>35.856318152661963</v>
      </c>
    </row>
    <row r="29" spans="2:7">
      <c r="B29" s="23"/>
      <c r="C29" s="40" t="s">
        <v>42</v>
      </c>
      <c r="D29" s="41">
        <v>80152</v>
      </c>
      <c r="E29" s="41">
        <v>80107.69</v>
      </c>
      <c r="F29" s="30">
        <f t="shared" si="0"/>
        <v>99.944717536680301</v>
      </c>
    </row>
    <row r="30" spans="2:7">
      <c r="B30" s="23"/>
      <c r="C30" s="40" t="s">
        <v>58</v>
      </c>
      <c r="D30" s="86">
        <v>474979.55</v>
      </c>
      <c r="E30" s="86">
        <v>474621.43</v>
      </c>
      <c r="F30" s="30">
        <f t="shared" si="0"/>
        <v>99.924603069753218</v>
      </c>
    </row>
    <row r="31" spans="2:7">
      <c r="B31" s="27" t="s">
        <v>14</v>
      </c>
      <c r="C31" s="28" t="s">
        <v>15</v>
      </c>
      <c r="D31" s="42">
        <f>SUM(D32:D33)</f>
        <v>2873140</v>
      </c>
      <c r="E31" s="42">
        <f>SUM(E32:E33)</f>
        <v>2873140</v>
      </c>
      <c r="F31" s="30">
        <f>SUM(E31/D31*100)</f>
        <v>100</v>
      </c>
    </row>
    <row r="32" spans="2:7">
      <c r="B32" s="23"/>
      <c r="C32" s="32" t="s">
        <v>16</v>
      </c>
      <c r="D32" s="35">
        <v>1811455</v>
      </c>
      <c r="E32" s="35">
        <v>1811455</v>
      </c>
      <c r="F32" s="43">
        <f>SUM(E32/D32*100)</f>
        <v>100</v>
      </c>
    </row>
    <row r="33" spans="2:12">
      <c r="B33" s="87"/>
      <c r="C33" s="88" t="s">
        <v>17</v>
      </c>
      <c r="D33" s="75">
        <v>1061685</v>
      </c>
      <c r="E33" s="75">
        <v>1061685</v>
      </c>
      <c r="F33" s="89">
        <f>SUM(E33/D33*100)</f>
        <v>100</v>
      </c>
    </row>
    <row r="34" spans="2:12">
      <c r="B34" s="44"/>
      <c r="C34" s="45"/>
      <c r="D34" s="46"/>
      <c r="E34" s="46"/>
      <c r="F34" s="47"/>
      <c r="G34" s="10"/>
      <c r="H34" s="8"/>
      <c r="I34" s="8"/>
      <c r="J34" s="8"/>
      <c r="K34" s="8"/>
    </row>
    <row r="35" spans="2:12">
      <c r="B35" s="44"/>
      <c r="C35" s="45"/>
      <c r="D35" s="46"/>
      <c r="E35" s="46"/>
      <c r="F35" s="47"/>
      <c r="G35" s="10"/>
      <c r="H35" s="8"/>
      <c r="I35" s="8"/>
      <c r="J35" s="8"/>
      <c r="K35" s="8"/>
    </row>
    <row r="36" spans="2:12">
      <c r="B36" s="44"/>
      <c r="C36" s="45"/>
      <c r="D36" s="46"/>
      <c r="E36" s="46"/>
      <c r="F36" s="47"/>
      <c r="G36" s="9"/>
    </row>
    <row r="37" spans="2:12">
      <c r="B37" s="44"/>
      <c r="C37" s="45"/>
      <c r="D37" s="46"/>
      <c r="E37" s="46"/>
      <c r="F37" s="13"/>
      <c r="G37" s="1"/>
      <c r="H37" s="1" t="s">
        <v>9</v>
      </c>
      <c r="I37" s="11">
        <f>SUM(E11)</f>
        <v>3735569.6500000004</v>
      </c>
      <c r="J37" s="1"/>
      <c r="K37" s="9"/>
      <c r="L37" s="11"/>
    </row>
    <row r="38" spans="2:12">
      <c r="B38" s="44"/>
      <c r="C38" s="45"/>
      <c r="D38" s="46"/>
      <c r="E38" s="46"/>
      <c r="F38" s="13"/>
      <c r="G38" s="1"/>
      <c r="H38" s="1" t="s">
        <v>13</v>
      </c>
      <c r="I38" s="11">
        <f>SUM(E24)</f>
        <v>2181276.84</v>
      </c>
      <c r="J38" s="1"/>
      <c r="K38" s="9"/>
      <c r="L38" s="11"/>
    </row>
    <row r="39" spans="2:12">
      <c r="B39" s="44"/>
      <c r="C39" s="45"/>
      <c r="D39" s="46"/>
      <c r="E39" s="46"/>
      <c r="F39" s="13"/>
      <c r="G39" s="1"/>
      <c r="H39" s="1" t="s">
        <v>15</v>
      </c>
      <c r="I39" s="11">
        <f>SUM(E31)</f>
        <v>2873140</v>
      </c>
      <c r="J39" s="1"/>
      <c r="K39" s="9"/>
      <c r="L39" s="11"/>
    </row>
    <row r="40" spans="2:12">
      <c r="B40" s="44"/>
      <c r="C40" s="45"/>
      <c r="D40" s="46"/>
      <c r="E40" s="46"/>
      <c r="F40" s="47"/>
      <c r="G40" s="9"/>
    </row>
    <row r="41" spans="2:12">
      <c r="B41" s="44"/>
      <c r="C41" s="45"/>
      <c r="D41" s="46"/>
      <c r="E41" s="46"/>
      <c r="F41" s="47"/>
      <c r="G41" s="9"/>
    </row>
    <row r="42" spans="2:12">
      <c r="B42" s="44"/>
      <c r="C42" s="45"/>
      <c r="D42" s="46"/>
      <c r="E42" s="46"/>
      <c r="F42" s="47"/>
      <c r="G42" s="9"/>
    </row>
    <row r="43" spans="2:12">
      <c r="B43" s="44"/>
      <c r="C43" s="45"/>
      <c r="D43" s="46"/>
      <c r="E43" s="46"/>
      <c r="F43" s="47"/>
      <c r="G43" s="9"/>
    </row>
    <row r="44" spans="2:12">
      <c r="B44" s="44"/>
      <c r="C44" s="45"/>
      <c r="D44" s="46"/>
      <c r="E44" s="46"/>
      <c r="F44" s="47"/>
      <c r="G44" s="9"/>
    </row>
    <row r="45" spans="2:12">
      <c r="B45" s="44"/>
      <c r="C45" s="45"/>
      <c r="D45" s="46"/>
      <c r="E45" s="46"/>
      <c r="F45" s="47"/>
      <c r="G45" s="9"/>
    </row>
    <row r="46" spans="2:12">
      <c r="B46" s="44"/>
      <c r="C46" s="45"/>
      <c r="D46" s="46"/>
      <c r="E46" s="46"/>
      <c r="F46" s="47"/>
      <c r="G46" s="9"/>
    </row>
    <row r="47" spans="2:12">
      <c r="B47" s="44"/>
      <c r="C47" s="45"/>
      <c r="D47" s="46"/>
      <c r="E47" s="46"/>
      <c r="F47" s="47"/>
      <c r="G47" s="9"/>
    </row>
    <row r="48" spans="2:12">
      <c r="B48" s="44"/>
      <c r="C48" s="45"/>
      <c r="D48" s="46"/>
      <c r="E48" s="46"/>
      <c r="F48" s="47"/>
      <c r="G48" s="9"/>
    </row>
    <row r="49" spans="2:7">
      <c r="B49" s="44"/>
      <c r="C49" s="45"/>
      <c r="D49" s="46"/>
      <c r="E49" s="46"/>
      <c r="F49" s="47"/>
      <c r="G49" s="9"/>
    </row>
    <row r="50" spans="2:7">
      <c r="B50" s="44"/>
      <c r="C50" s="45"/>
      <c r="D50" s="46"/>
      <c r="E50" s="46"/>
      <c r="F50" s="47"/>
      <c r="G50" s="9"/>
    </row>
    <row r="51" spans="2:7">
      <c r="B51" s="44"/>
      <c r="C51" s="45"/>
      <c r="D51" s="46"/>
      <c r="E51" s="46"/>
      <c r="F51" s="47"/>
      <c r="G51" s="9"/>
    </row>
    <row r="52" spans="2:7">
      <c r="B52" s="44"/>
      <c r="C52" s="45"/>
      <c r="D52" s="46"/>
      <c r="E52" s="46"/>
      <c r="F52" s="47"/>
      <c r="G52" s="9"/>
    </row>
    <row r="53" spans="2:7">
      <c r="B53" s="44"/>
      <c r="C53" s="45"/>
      <c r="D53" s="46"/>
      <c r="E53" s="46"/>
      <c r="F53" s="47"/>
      <c r="G53" s="9"/>
    </row>
    <row r="54" spans="2:7">
      <c r="B54" s="44"/>
      <c r="C54" s="45"/>
      <c r="D54" s="46"/>
      <c r="E54" s="46"/>
      <c r="F54" s="47"/>
      <c r="G54" s="9"/>
    </row>
    <row r="55" spans="2:7">
      <c r="B55" s="44"/>
      <c r="C55" s="45"/>
      <c r="D55" s="46"/>
      <c r="E55" s="46"/>
      <c r="F55" s="47"/>
      <c r="G55" s="9"/>
    </row>
    <row r="56" spans="2:7">
      <c r="B56" s="44"/>
      <c r="C56" s="45"/>
      <c r="D56" s="46"/>
      <c r="E56" s="46"/>
      <c r="F56" s="47"/>
      <c r="G56" s="9"/>
    </row>
    <row r="57" spans="2:7">
      <c r="B57" s="44"/>
      <c r="C57" s="45"/>
      <c r="D57" s="46"/>
      <c r="E57" s="46"/>
      <c r="F57" s="47"/>
      <c r="G57" s="9"/>
    </row>
    <row r="58" spans="2:7">
      <c r="B58" s="44"/>
      <c r="C58" s="45"/>
      <c r="D58" s="46"/>
      <c r="E58" s="46"/>
      <c r="F58" s="47"/>
      <c r="G58" s="9"/>
    </row>
    <row r="59" spans="2:7">
      <c r="B59" s="44"/>
      <c r="C59" s="45"/>
      <c r="D59" s="46"/>
      <c r="E59" s="46"/>
      <c r="F59" s="47"/>
      <c r="G59" s="9"/>
    </row>
    <row r="60" spans="2:7">
      <c r="B60" s="44"/>
      <c r="C60" s="45"/>
      <c r="D60" s="46"/>
      <c r="E60" s="46"/>
      <c r="F60" s="47"/>
      <c r="G60" s="9"/>
    </row>
    <row r="61" spans="2:7">
      <c r="B61" s="44"/>
      <c r="C61" s="45"/>
      <c r="D61" s="46"/>
      <c r="E61" s="13" t="s">
        <v>43</v>
      </c>
      <c r="F61" s="47"/>
      <c r="G61" s="9"/>
    </row>
    <row r="62" spans="2:7">
      <c r="B62" s="13"/>
      <c r="C62" s="13"/>
      <c r="D62" s="13"/>
      <c r="E62" s="13"/>
      <c r="F62" s="13"/>
      <c r="G62" s="9"/>
    </row>
    <row r="63" spans="2:7">
      <c r="B63" s="95" t="s">
        <v>51</v>
      </c>
      <c r="C63" s="95"/>
      <c r="D63" s="95"/>
      <c r="E63" s="95"/>
      <c r="F63" s="95"/>
      <c r="G63" s="9"/>
    </row>
    <row r="64" spans="2:7">
      <c r="B64" s="13"/>
      <c r="C64" s="14"/>
      <c r="D64" s="14"/>
      <c r="E64" s="13"/>
      <c r="F64" s="13"/>
      <c r="G64" s="9"/>
    </row>
    <row r="65" spans="2:7">
      <c r="B65" s="55" t="s">
        <v>2</v>
      </c>
      <c r="C65" s="56" t="s">
        <v>3</v>
      </c>
      <c r="D65" s="57" t="s">
        <v>4</v>
      </c>
      <c r="E65" s="103" t="s">
        <v>0</v>
      </c>
      <c r="F65" s="58"/>
      <c r="G65" s="9"/>
    </row>
    <row r="66" spans="2:7">
      <c r="B66" s="59"/>
      <c r="C66" s="20"/>
      <c r="D66" s="21" t="s">
        <v>5</v>
      </c>
      <c r="E66" s="99"/>
      <c r="F66" s="60" t="s">
        <v>29</v>
      </c>
      <c r="G66" s="9"/>
    </row>
    <row r="67" spans="2:7" ht="12.75" customHeight="1">
      <c r="B67" s="61"/>
      <c r="C67" s="90" t="s">
        <v>18</v>
      </c>
      <c r="D67" s="92">
        <f>SUM(D70+D74)</f>
        <v>10521503.870000001</v>
      </c>
      <c r="E67" s="92">
        <f>SUM(E70+E74)</f>
        <v>9708899.2000000011</v>
      </c>
      <c r="F67" s="101">
        <f>SUM(E67/D67*100)</f>
        <v>92.276725076184391</v>
      </c>
      <c r="G67" s="5"/>
    </row>
    <row r="68" spans="2:7" ht="12.75" customHeight="1">
      <c r="B68" s="62"/>
      <c r="C68" s="91"/>
      <c r="D68" s="93"/>
      <c r="E68" s="93"/>
      <c r="F68" s="102"/>
      <c r="G68" s="5"/>
    </row>
    <row r="69" spans="2:7">
      <c r="B69" s="63"/>
      <c r="C69" s="48" t="s">
        <v>19</v>
      </c>
      <c r="D69" s="25"/>
      <c r="E69" s="25"/>
      <c r="F69" s="64"/>
      <c r="G69" s="5"/>
    </row>
    <row r="70" spans="2:7">
      <c r="B70" s="65" t="s">
        <v>20</v>
      </c>
      <c r="C70" s="28" t="s">
        <v>21</v>
      </c>
      <c r="D70" s="29">
        <f>SUM(D71:D73)</f>
        <v>3170792</v>
      </c>
      <c r="E70" s="29">
        <f>SUM(E71:E73)</f>
        <v>2764862.6</v>
      </c>
      <c r="F70" s="66">
        <f>SUM(E70/D70*100)</f>
        <v>87.197854668486613</v>
      </c>
    </row>
    <row r="71" spans="2:7">
      <c r="B71" s="67"/>
      <c r="C71" s="49" t="s">
        <v>59</v>
      </c>
      <c r="D71" s="36">
        <v>1744983.17</v>
      </c>
      <c r="E71" s="36">
        <v>1364426.36</v>
      </c>
      <c r="F71" s="68">
        <f>SUM(E71/D71*100)</f>
        <v>78.191376481871757</v>
      </c>
      <c r="G71" s="5"/>
    </row>
    <row r="72" spans="2:7">
      <c r="B72" s="67"/>
      <c r="C72" s="49" t="s">
        <v>60</v>
      </c>
      <c r="D72" s="36">
        <v>1382711.83</v>
      </c>
      <c r="E72" s="36">
        <v>1358342.24</v>
      </c>
      <c r="F72" s="68">
        <f>SUM(E72/D72*100)</f>
        <v>98.237551059355582</v>
      </c>
      <c r="G72" s="5"/>
    </row>
    <row r="73" spans="2:7">
      <c r="B73" s="67"/>
      <c r="C73" s="49" t="s">
        <v>37</v>
      </c>
      <c r="D73" s="36">
        <v>43097</v>
      </c>
      <c r="E73" s="36">
        <v>42094</v>
      </c>
      <c r="F73" s="68">
        <f>SUM(E73/D73*100)</f>
        <v>97.672691834698469</v>
      </c>
      <c r="G73" s="5"/>
    </row>
    <row r="74" spans="2:7">
      <c r="B74" s="65" t="s">
        <v>12</v>
      </c>
      <c r="C74" s="28" t="s">
        <v>24</v>
      </c>
      <c r="D74" s="29">
        <f>SUM(D75:D80)</f>
        <v>7350711.8700000001</v>
      </c>
      <c r="E74" s="29">
        <f>SUM(E75:E80)</f>
        <v>6944036.6000000006</v>
      </c>
      <c r="F74" s="66">
        <f>SUM(E74/D74*100)</f>
        <v>94.46753896503904</v>
      </c>
      <c r="G74" s="5"/>
    </row>
    <row r="75" spans="2:7">
      <c r="B75" s="69"/>
      <c r="C75" s="50" t="s">
        <v>39</v>
      </c>
      <c r="D75" s="51">
        <v>581844</v>
      </c>
      <c r="E75" s="51">
        <v>548721.18999999994</v>
      </c>
      <c r="F75" s="70">
        <f t="shared" ref="F75:F80" si="1">E75/D75*100</f>
        <v>94.30726964615944</v>
      </c>
    </row>
    <row r="76" spans="2:7">
      <c r="B76" s="71"/>
      <c r="C76" s="50" t="s">
        <v>54</v>
      </c>
      <c r="D76" s="35">
        <v>3280085.32</v>
      </c>
      <c r="E76" s="35">
        <v>3139322.43</v>
      </c>
      <c r="F76" s="70">
        <f t="shared" si="1"/>
        <v>95.70856010538165</v>
      </c>
    </row>
    <row r="77" spans="2:7">
      <c r="B77" s="71"/>
      <c r="C77" s="50" t="s">
        <v>38</v>
      </c>
      <c r="D77" s="52">
        <v>1177699</v>
      </c>
      <c r="E77" s="52">
        <v>1119801.22</v>
      </c>
      <c r="F77" s="70">
        <f t="shared" si="1"/>
        <v>95.083821927334569</v>
      </c>
    </row>
    <row r="78" spans="2:7">
      <c r="B78" s="71"/>
      <c r="C78" s="50" t="s">
        <v>27</v>
      </c>
      <c r="D78" s="35">
        <v>2236183.5499999998</v>
      </c>
      <c r="E78" s="35">
        <v>2062335.9</v>
      </c>
      <c r="F78" s="70">
        <f t="shared" si="1"/>
        <v>92.225698556811224</v>
      </c>
    </row>
    <row r="79" spans="2:7">
      <c r="B79" s="71"/>
      <c r="C79" s="49" t="s">
        <v>28</v>
      </c>
      <c r="D79" s="36">
        <v>65000</v>
      </c>
      <c r="E79" s="36">
        <v>63955.86</v>
      </c>
      <c r="F79" s="70">
        <f t="shared" si="1"/>
        <v>98.393630769230768</v>
      </c>
    </row>
    <row r="80" spans="2:7">
      <c r="B80" s="72"/>
      <c r="C80" s="73" t="s">
        <v>53</v>
      </c>
      <c r="D80" s="74">
        <v>9900</v>
      </c>
      <c r="E80" s="75">
        <v>9900</v>
      </c>
      <c r="F80" s="76">
        <f t="shared" si="1"/>
        <v>100</v>
      </c>
    </row>
    <row r="81" spans="2:10">
      <c r="B81" s="13"/>
      <c r="C81" s="13"/>
      <c r="D81" s="13"/>
      <c r="E81" s="13"/>
      <c r="F81" s="53"/>
    </row>
    <row r="82" spans="2:10">
      <c r="B82" s="13"/>
      <c r="C82" s="13"/>
      <c r="D82" s="13"/>
      <c r="E82" s="13"/>
      <c r="F82" s="13"/>
    </row>
    <row r="83" spans="2:10">
      <c r="B83" s="13"/>
      <c r="C83" s="13"/>
      <c r="D83" s="13"/>
      <c r="E83" s="13"/>
      <c r="F83" s="13"/>
    </row>
    <row r="84" spans="2:10">
      <c r="B84" s="13"/>
      <c r="C84" s="13"/>
      <c r="D84" s="54"/>
      <c r="E84" s="54"/>
      <c r="F84" s="13"/>
    </row>
    <row r="85" spans="2:10">
      <c r="B85" s="13"/>
      <c r="C85" s="13"/>
      <c r="D85" s="13"/>
      <c r="E85" s="13"/>
      <c r="F85" s="13"/>
    </row>
    <row r="86" spans="2:10">
      <c r="B86" s="13"/>
      <c r="C86" s="13"/>
      <c r="D86" s="13"/>
      <c r="E86" s="13"/>
      <c r="F86" s="13"/>
      <c r="H86" s="28" t="s">
        <v>21</v>
      </c>
      <c r="I86" s="3">
        <f>SUM(E70)</f>
        <v>2764862.6</v>
      </c>
      <c r="J86" s="3"/>
    </row>
    <row r="87" spans="2:10">
      <c r="B87" s="13"/>
      <c r="C87" s="13"/>
      <c r="D87" s="13"/>
      <c r="E87" s="13"/>
      <c r="F87" s="13"/>
      <c r="H87" s="6" t="s">
        <v>39</v>
      </c>
      <c r="I87" s="12">
        <f>SUM(E75)</f>
        <v>548721.18999999994</v>
      </c>
      <c r="J87" s="12"/>
    </row>
    <row r="88" spans="2:10">
      <c r="B88" s="13"/>
      <c r="C88" s="13"/>
      <c r="D88" s="13"/>
      <c r="E88" s="13"/>
      <c r="F88" s="13"/>
      <c r="H88" s="50" t="s">
        <v>52</v>
      </c>
      <c r="I88" s="4">
        <f>SUM(E76)</f>
        <v>3139322.43</v>
      </c>
      <c r="J88" s="4"/>
    </row>
    <row r="89" spans="2:10">
      <c r="B89" s="13"/>
      <c r="C89" s="13"/>
      <c r="D89" s="13"/>
      <c r="E89" s="13"/>
      <c r="F89" s="13"/>
      <c r="H89" s="6" t="s">
        <v>38</v>
      </c>
      <c r="I89" s="7">
        <f t="shared" ref="I89:I91" si="2">SUM(E77)</f>
        <v>1119801.22</v>
      </c>
      <c r="J89" s="7"/>
    </row>
    <row r="90" spans="2:10">
      <c r="B90" s="13"/>
      <c r="C90" s="13"/>
      <c r="D90" s="13"/>
      <c r="E90" s="13"/>
      <c r="F90" s="13"/>
      <c r="H90" s="6" t="s">
        <v>27</v>
      </c>
      <c r="I90" s="4">
        <f>SUM(E78)</f>
        <v>2062335.9</v>
      </c>
      <c r="J90" s="4"/>
    </row>
    <row r="91" spans="2:10">
      <c r="B91" s="13"/>
      <c r="C91" s="13"/>
      <c r="D91" s="13"/>
      <c r="E91" s="13"/>
      <c r="F91" s="13"/>
      <c r="H91" s="2" t="s">
        <v>28</v>
      </c>
      <c r="I91" s="3">
        <f t="shared" si="2"/>
        <v>63955.86</v>
      </c>
      <c r="J91" s="3"/>
    </row>
    <row r="92" spans="2:10">
      <c r="B92" s="13"/>
      <c r="C92" s="13"/>
      <c r="D92" s="13"/>
      <c r="E92" s="13"/>
      <c r="F92" s="13"/>
      <c r="H92" s="73" t="s">
        <v>53</v>
      </c>
      <c r="I92" s="4">
        <f>SUM(E80)</f>
        <v>9900</v>
      </c>
      <c r="J92" s="4"/>
    </row>
    <row r="93" spans="2:10">
      <c r="B93" s="13"/>
      <c r="C93" s="13"/>
      <c r="D93" s="13"/>
      <c r="E93" s="13"/>
      <c r="F93" s="13"/>
    </row>
    <row r="94" spans="2:10">
      <c r="B94" s="13"/>
      <c r="C94" s="13"/>
      <c r="D94" s="13"/>
      <c r="E94" s="13"/>
      <c r="F94" s="13"/>
      <c r="I94" s="85">
        <f>SUM(I87:I92)</f>
        <v>6944036.6000000006</v>
      </c>
    </row>
    <row r="95" spans="2:10">
      <c r="B95" s="13"/>
      <c r="C95" s="13"/>
      <c r="D95" s="13"/>
      <c r="E95" s="13"/>
      <c r="F95" s="13"/>
    </row>
    <row r="96" spans="2:10">
      <c r="B96" s="13"/>
      <c r="C96" s="13"/>
      <c r="D96" s="13"/>
      <c r="E96" s="13"/>
      <c r="F96" s="13"/>
    </row>
    <row r="97" spans="2:6">
      <c r="B97" s="13"/>
      <c r="C97" s="13"/>
      <c r="D97" s="13"/>
      <c r="E97" s="13"/>
      <c r="F97" s="13"/>
    </row>
    <row r="98" spans="2:6">
      <c r="B98" s="13"/>
      <c r="C98" s="13"/>
      <c r="D98" s="13"/>
      <c r="E98" s="13"/>
      <c r="F98" s="13"/>
    </row>
    <row r="99" spans="2:6">
      <c r="B99" s="13"/>
      <c r="C99" s="13"/>
      <c r="D99" s="13"/>
      <c r="E99" s="13"/>
      <c r="F99" s="13"/>
    </row>
    <row r="100" spans="2:6">
      <c r="B100" s="13"/>
      <c r="C100" s="13"/>
      <c r="D100" s="13"/>
      <c r="E100" s="13"/>
      <c r="F100" s="13"/>
    </row>
    <row r="101" spans="2:6">
      <c r="B101" s="13"/>
      <c r="C101" s="13"/>
      <c r="D101" s="13"/>
      <c r="E101" s="13"/>
      <c r="F101" s="13"/>
    </row>
    <row r="102" spans="2:6">
      <c r="B102" s="13"/>
      <c r="C102" s="13"/>
      <c r="D102" s="13"/>
      <c r="E102" s="13"/>
      <c r="F102" s="13"/>
    </row>
    <row r="103" spans="2:6">
      <c r="B103" s="13"/>
      <c r="C103" s="13"/>
      <c r="D103" s="13"/>
      <c r="E103" s="13"/>
      <c r="F103" s="13"/>
    </row>
    <row r="104" spans="2:6">
      <c r="B104" s="13"/>
      <c r="C104" s="13"/>
      <c r="D104" s="13"/>
      <c r="E104" s="13"/>
      <c r="F104" s="13"/>
    </row>
    <row r="105" spans="2:6">
      <c r="B105" s="13"/>
      <c r="C105" s="13"/>
      <c r="D105" s="13"/>
      <c r="E105" s="13"/>
      <c r="F105" s="13"/>
    </row>
    <row r="106" spans="2:6">
      <c r="B106" s="13"/>
      <c r="C106" s="13"/>
      <c r="D106" s="13"/>
      <c r="E106" s="13"/>
      <c r="F106" s="13"/>
    </row>
    <row r="107" spans="2:6">
      <c r="B107" s="13"/>
      <c r="C107" s="13"/>
      <c r="D107" s="13"/>
      <c r="E107" s="13"/>
      <c r="F107" s="13"/>
    </row>
    <row r="108" spans="2:6">
      <c r="B108" s="13"/>
      <c r="C108" s="13"/>
      <c r="D108" s="13"/>
      <c r="E108" s="13"/>
      <c r="F108" s="13"/>
    </row>
    <row r="109" spans="2:6">
      <c r="B109" s="13"/>
      <c r="C109" s="13"/>
      <c r="D109" s="13"/>
      <c r="E109" s="13"/>
      <c r="F109" s="13"/>
    </row>
    <row r="110" spans="2:6">
      <c r="B110" s="13"/>
      <c r="C110" s="13"/>
      <c r="D110" s="13"/>
      <c r="E110" s="13"/>
      <c r="F110" s="13"/>
    </row>
    <row r="111" spans="2:6">
      <c r="B111" s="13"/>
      <c r="C111" s="13"/>
      <c r="D111" s="13"/>
      <c r="E111" s="13"/>
      <c r="F111" s="13"/>
    </row>
    <row r="112" spans="2:6">
      <c r="B112" s="13"/>
      <c r="C112" s="13"/>
      <c r="D112" s="13"/>
      <c r="E112" s="13"/>
      <c r="F112" s="13" t="s">
        <v>47</v>
      </c>
    </row>
    <row r="113" spans="2:6">
      <c r="B113" s="13"/>
      <c r="C113" s="13"/>
      <c r="D113" s="13"/>
      <c r="E113" s="13"/>
      <c r="F113" s="13"/>
    </row>
    <row r="114" spans="2:6">
      <c r="B114" s="13"/>
      <c r="C114" s="13"/>
      <c r="D114" s="13"/>
      <c r="E114" s="13"/>
      <c r="F114" s="13"/>
    </row>
    <row r="115" spans="2:6">
      <c r="B115" s="13"/>
      <c r="C115" s="13"/>
      <c r="D115" s="13"/>
      <c r="E115" s="13"/>
      <c r="F115" s="13"/>
    </row>
    <row r="116" spans="2:6">
      <c r="B116" s="13"/>
      <c r="C116" s="13"/>
      <c r="D116" s="13"/>
      <c r="E116" s="13"/>
      <c r="F116" s="13"/>
    </row>
    <row r="117" spans="2:6">
      <c r="B117" s="13"/>
      <c r="C117" s="13"/>
      <c r="D117" s="13"/>
      <c r="E117" s="13"/>
      <c r="F117" s="13"/>
    </row>
    <row r="118" spans="2:6">
      <c r="B118" s="13"/>
      <c r="C118" s="13"/>
      <c r="D118" s="13"/>
      <c r="E118" s="13"/>
      <c r="F118" s="13"/>
    </row>
    <row r="119" spans="2:6">
      <c r="B119" s="13"/>
      <c r="C119" s="13"/>
      <c r="D119" s="13"/>
      <c r="E119" s="13"/>
      <c r="F119" s="13"/>
    </row>
    <row r="120" spans="2:6">
      <c r="B120" s="13"/>
      <c r="C120" s="13"/>
      <c r="D120" s="13"/>
      <c r="E120" s="13"/>
      <c r="F120" s="13"/>
    </row>
    <row r="121" spans="2:6">
      <c r="B121" s="13"/>
      <c r="C121" s="13"/>
      <c r="D121" s="13"/>
      <c r="E121" s="13"/>
      <c r="F121" s="13"/>
    </row>
    <row r="122" spans="2:6">
      <c r="B122" s="13"/>
      <c r="C122" s="13"/>
      <c r="D122" s="13"/>
      <c r="E122" s="13"/>
      <c r="F122" s="13"/>
    </row>
    <row r="123" spans="2:6">
      <c r="B123" s="13"/>
      <c r="C123" s="13"/>
      <c r="D123" s="13"/>
      <c r="E123" s="13"/>
      <c r="F123" s="13"/>
    </row>
    <row r="124" spans="2:6">
      <c r="B124" s="13"/>
      <c r="C124" s="13"/>
      <c r="D124" s="13"/>
      <c r="E124" s="13"/>
      <c r="F124" s="13"/>
    </row>
    <row r="125" spans="2:6">
      <c r="B125" s="13"/>
      <c r="C125" s="13"/>
      <c r="D125" s="13"/>
      <c r="E125" s="13"/>
      <c r="F125" s="13"/>
    </row>
    <row r="126" spans="2:6">
      <c r="B126" s="13"/>
      <c r="C126" s="13"/>
      <c r="D126" s="13"/>
      <c r="E126" s="13"/>
      <c r="F126" s="13"/>
    </row>
    <row r="127" spans="2:6">
      <c r="B127" s="13"/>
      <c r="C127" s="13"/>
      <c r="D127" s="13"/>
      <c r="E127" s="13"/>
      <c r="F127" s="13"/>
    </row>
    <row r="128" spans="2:6">
      <c r="B128" s="13"/>
      <c r="C128" s="13"/>
      <c r="D128" s="13"/>
      <c r="E128" s="13"/>
      <c r="F128" s="13"/>
    </row>
    <row r="129" spans="2:6">
      <c r="B129" s="13"/>
      <c r="C129" s="13"/>
      <c r="D129" s="13"/>
      <c r="E129" s="13"/>
      <c r="F129" s="13"/>
    </row>
    <row r="130" spans="2:6">
      <c r="B130" s="13"/>
      <c r="C130" s="13"/>
      <c r="D130" s="13"/>
      <c r="E130" s="13"/>
      <c r="F130" s="13"/>
    </row>
    <row r="131" spans="2:6">
      <c r="B131" s="13"/>
      <c r="C131" s="13"/>
      <c r="D131" s="13"/>
      <c r="E131" s="13"/>
      <c r="F131" s="13"/>
    </row>
    <row r="132" spans="2:6">
      <c r="B132" s="13"/>
      <c r="C132" s="13"/>
      <c r="D132" s="13"/>
      <c r="E132" s="13"/>
      <c r="F132" s="13"/>
    </row>
    <row r="133" spans="2:6">
      <c r="B133" s="13"/>
      <c r="C133" s="13"/>
      <c r="D133" s="13"/>
      <c r="E133" s="13"/>
      <c r="F133" s="13"/>
    </row>
    <row r="134" spans="2:6">
      <c r="B134" s="13"/>
      <c r="C134" s="13"/>
      <c r="D134" s="13"/>
      <c r="E134" s="13"/>
      <c r="F134" s="13"/>
    </row>
    <row r="135" spans="2:6">
      <c r="B135" s="13"/>
      <c r="C135" s="13"/>
      <c r="D135" s="13"/>
      <c r="E135" s="13"/>
      <c r="F135" s="13"/>
    </row>
    <row r="136" spans="2:6">
      <c r="B136" s="13"/>
      <c r="C136" s="13"/>
      <c r="D136" s="13"/>
      <c r="E136" s="13"/>
      <c r="F136" s="13"/>
    </row>
    <row r="137" spans="2:6">
      <c r="B137" s="13"/>
      <c r="C137" s="13"/>
      <c r="D137" s="13"/>
      <c r="E137" s="13"/>
      <c r="F137" s="13"/>
    </row>
    <row r="138" spans="2:6">
      <c r="B138" s="13"/>
      <c r="C138" s="13"/>
      <c r="D138" s="13"/>
      <c r="E138" s="13"/>
      <c r="F138" s="13"/>
    </row>
    <row r="139" spans="2:6">
      <c r="B139" s="13"/>
      <c r="C139" s="13"/>
      <c r="D139" s="13"/>
      <c r="E139" s="13"/>
      <c r="F139" s="13"/>
    </row>
    <row r="140" spans="2:6">
      <c r="B140" s="13"/>
      <c r="C140" s="13"/>
      <c r="D140" s="13"/>
      <c r="E140" s="13"/>
      <c r="F140" s="13"/>
    </row>
    <row r="141" spans="2:6">
      <c r="B141" s="13"/>
      <c r="C141" s="13"/>
      <c r="D141" s="13"/>
      <c r="E141" s="13"/>
      <c r="F141" s="13"/>
    </row>
    <row r="142" spans="2:6">
      <c r="B142" s="13"/>
      <c r="C142" s="13"/>
      <c r="D142" s="13"/>
      <c r="E142" s="13"/>
      <c r="F142" s="13"/>
    </row>
    <row r="143" spans="2:6">
      <c r="B143" s="13"/>
      <c r="C143" s="13"/>
      <c r="D143" s="13"/>
      <c r="E143" s="13"/>
      <c r="F143" s="13"/>
    </row>
    <row r="144" spans="2:6">
      <c r="B144" s="13"/>
      <c r="C144" s="13"/>
      <c r="D144" s="13"/>
      <c r="E144" s="13"/>
      <c r="F144" s="13"/>
    </row>
    <row r="145" spans="2:6">
      <c r="B145" s="13"/>
      <c r="C145" s="13"/>
      <c r="D145" s="13"/>
      <c r="E145" s="13"/>
      <c r="F145" s="13"/>
    </row>
    <row r="146" spans="2:6">
      <c r="B146" s="13"/>
      <c r="C146" s="13"/>
      <c r="D146" s="13"/>
      <c r="E146" s="13"/>
      <c r="F146" s="13"/>
    </row>
    <row r="147" spans="2:6">
      <c r="B147" s="13"/>
      <c r="C147" s="13"/>
      <c r="D147" s="13"/>
      <c r="E147" s="13"/>
      <c r="F147" s="13"/>
    </row>
    <row r="148" spans="2:6">
      <c r="B148" s="13"/>
      <c r="C148" s="13"/>
      <c r="D148" s="13"/>
      <c r="E148" s="13"/>
      <c r="F148" s="13"/>
    </row>
    <row r="149" spans="2:6">
      <c r="B149" s="13"/>
      <c r="C149" s="13"/>
      <c r="D149" s="13"/>
      <c r="E149" s="13"/>
      <c r="F149" s="13"/>
    </row>
    <row r="150" spans="2:6">
      <c r="B150" s="13"/>
      <c r="C150" s="13"/>
      <c r="D150" s="13"/>
      <c r="E150" s="13"/>
      <c r="F150" s="13"/>
    </row>
    <row r="151" spans="2:6">
      <c r="B151" s="13"/>
      <c r="C151" s="13"/>
      <c r="D151" s="13"/>
      <c r="E151" s="13"/>
      <c r="F151" s="13"/>
    </row>
    <row r="152" spans="2:6">
      <c r="B152" s="13"/>
      <c r="C152" s="13"/>
      <c r="D152" s="13"/>
      <c r="E152" s="13"/>
      <c r="F152" s="13"/>
    </row>
    <row r="153" spans="2:6">
      <c r="B153" s="13"/>
      <c r="C153" s="13"/>
      <c r="D153" s="13"/>
      <c r="E153" s="13"/>
      <c r="F153" s="13"/>
    </row>
    <row r="154" spans="2:6">
      <c r="B154" s="13"/>
      <c r="C154" s="13"/>
      <c r="D154" s="13"/>
      <c r="E154" s="13"/>
      <c r="F154" s="13"/>
    </row>
    <row r="155" spans="2:6">
      <c r="B155" s="13"/>
      <c r="C155" s="13"/>
      <c r="D155" s="13"/>
      <c r="E155" s="13"/>
      <c r="F155" s="13"/>
    </row>
    <row r="156" spans="2:6">
      <c r="B156" s="13"/>
      <c r="C156" s="13"/>
      <c r="D156" s="13"/>
      <c r="E156" s="13"/>
      <c r="F156" s="13"/>
    </row>
    <row r="157" spans="2:6">
      <c r="B157" s="13"/>
      <c r="C157" s="13"/>
      <c r="D157" s="13"/>
      <c r="E157" s="13"/>
      <c r="F157" s="13"/>
    </row>
    <row r="158" spans="2:6">
      <c r="B158" s="13"/>
      <c r="C158" s="13"/>
      <c r="D158" s="13"/>
      <c r="E158" s="13"/>
      <c r="F158" s="13"/>
    </row>
    <row r="159" spans="2:6">
      <c r="B159" s="13"/>
      <c r="C159" s="13"/>
      <c r="D159" s="13"/>
      <c r="E159" s="13"/>
      <c r="F159" s="13"/>
    </row>
    <row r="160" spans="2:6">
      <c r="B160" s="13"/>
      <c r="C160" s="13"/>
      <c r="D160" s="13"/>
      <c r="E160" s="13"/>
      <c r="F160" s="13"/>
    </row>
    <row r="161" spans="2:6">
      <c r="B161" s="13"/>
      <c r="C161" s="13"/>
      <c r="D161" s="13"/>
      <c r="E161" s="13"/>
      <c r="F161" s="13"/>
    </row>
    <row r="162" spans="2:6">
      <c r="B162" s="13"/>
      <c r="C162" s="13"/>
      <c r="D162" s="13"/>
      <c r="E162" s="13"/>
      <c r="F162" s="13"/>
    </row>
    <row r="163" spans="2:6">
      <c r="B163" s="13"/>
      <c r="C163" s="13"/>
      <c r="D163" s="13"/>
      <c r="E163" s="13"/>
      <c r="F163" s="13"/>
    </row>
    <row r="164" spans="2:6">
      <c r="B164" s="13"/>
      <c r="C164" s="13"/>
      <c r="D164" s="13"/>
      <c r="E164" s="13"/>
      <c r="F164" s="13"/>
    </row>
    <row r="165" spans="2:6">
      <c r="B165" s="13"/>
      <c r="C165" s="13"/>
      <c r="D165" s="13"/>
      <c r="E165" s="13"/>
      <c r="F165" s="13"/>
    </row>
    <row r="166" spans="2:6">
      <c r="B166" s="13"/>
      <c r="C166" s="13"/>
      <c r="D166" s="13"/>
      <c r="E166" s="13"/>
      <c r="F166" s="13"/>
    </row>
    <row r="167" spans="2:6">
      <c r="B167" s="13"/>
      <c r="C167" s="13"/>
      <c r="D167" s="13"/>
      <c r="E167" s="13"/>
      <c r="F167" s="13"/>
    </row>
    <row r="168" spans="2:6">
      <c r="B168" s="13"/>
      <c r="C168" s="13"/>
      <c r="D168" s="13"/>
      <c r="E168" s="13"/>
      <c r="F168" s="13"/>
    </row>
    <row r="169" spans="2:6">
      <c r="B169" s="13"/>
      <c r="C169" s="13"/>
      <c r="D169" s="13"/>
      <c r="E169" s="13"/>
      <c r="F169" s="13"/>
    </row>
    <row r="170" spans="2:6">
      <c r="B170" s="13"/>
      <c r="C170" s="13"/>
      <c r="D170" s="13"/>
      <c r="E170" s="13"/>
      <c r="F170" s="13"/>
    </row>
    <row r="171" spans="2:6">
      <c r="B171" s="13"/>
      <c r="C171" s="13"/>
      <c r="D171" s="13"/>
      <c r="E171" s="13"/>
      <c r="F171" s="13"/>
    </row>
    <row r="172" spans="2:6">
      <c r="B172" s="13"/>
      <c r="C172" s="13"/>
      <c r="D172" s="13"/>
      <c r="E172" s="13"/>
      <c r="F172" s="13"/>
    </row>
    <row r="173" spans="2:6">
      <c r="B173" s="13"/>
      <c r="C173" s="13"/>
      <c r="D173" s="13"/>
      <c r="E173" s="13"/>
      <c r="F173" s="13"/>
    </row>
    <row r="174" spans="2:6">
      <c r="B174" s="13"/>
      <c r="C174" s="13"/>
      <c r="D174" s="13"/>
      <c r="E174" s="13"/>
      <c r="F174" s="13"/>
    </row>
    <row r="175" spans="2:6">
      <c r="B175" s="13"/>
      <c r="C175" s="13"/>
      <c r="D175" s="13"/>
      <c r="E175" s="13"/>
      <c r="F175" s="13"/>
    </row>
    <row r="176" spans="2:6">
      <c r="B176" s="13"/>
      <c r="C176" s="13"/>
      <c r="D176" s="13"/>
      <c r="E176" s="13"/>
      <c r="F176" s="13"/>
    </row>
    <row r="177" spans="2:6">
      <c r="B177" s="13"/>
      <c r="C177" s="13"/>
      <c r="D177" s="13"/>
      <c r="E177" s="13"/>
      <c r="F177" s="13"/>
    </row>
    <row r="178" spans="2:6">
      <c r="B178" s="13"/>
      <c r="C178" s="13"/>
      <c r="D178" s="13"/>
      <c r="E178" s="13"/>
      <c r="F178" s="13"/>
    </row>
    <row r="179" spans="2:6">
      <c r="B179" s="13"/>
      <c r="C179" s="13"/>
      <c r="D179" s="13"/>
      <c r="E179" s="13"/>
      <c r="F179" s="13"/>
    </row>
    <row r="180" spans="2:6">
      <c r="B180" s="13"/>
      <c r="C180" s="13"/>
      <c r="D180" s="13"/>
      <c r="E180" s="13"/>
      <c r="F180" s="13"/>
    </row>
    <row r="181" spans="2:6">
      <c r="B181" s="13"/>
      <c r="C181" s="13"/>
      <c r="D181" s="13"/>
      <c r="E181" s="13"/>
      <c r="F181" s="13"/>
    </row>
    <row r="182" spans="2:6">
      <c r="B182" s="13"/>
      <c r="C182" s="13"/>
      <c r="D182" s="13"/>
      <c r="E182" s="13"/>
      <c r="F182" s="13"/>
    </row>
    <row r="183" spans="2:6">
      <c r="B183" s="13"/>
      <c r="C183" s="13"/>
      <c r="D183" s="13"/>
      <c r="E183" s="13"/>
      <c r="F183" s="13"/>
    </row>
    <row r="184" spans="2:6">
      <c r="B184" s="13"/>
      <c r="C184" s="13"/>
      <c r="D184" s="13"/>
      <c r="E184" s="13"/>
      <c r="F184" s="13"/>
    </row>
    <row r="185" spans="2:6">
      <c r="B185" s="13"/>
      <c r="C185" s="13"/>
      <c r="D185" s="13"/>
      <c r="E185" s="13"/>
      <c r="F185" s="13"/>
    </row>
    <row r="186" spans="2:6">
      <c r="B186" s="13"/>
      <c r="C186" s="13"/>
      <c r="D186" s="13"/>
      <c r="E186" s="13"/>
      <c r="F186" s="13"/>
    </row>
    <row r="187" spans="2:6">
      <c r="B187" s="13"/>
      <c r="C187" s="13"/>
      <c r="D187" s="13"/>
      <c r="E187" s="13"/>
      <c r="F187" s="13"/>
    </row>
    <row r="188" spans="2:6">
      <c r="B188" s="13"/>
      <c r="C188" s="13"/>
      <c r="D188" s="13"/>
      <c r="E188" s="13"/>
      <c r="F188" s="13"/>
    </row>
    <row r="189" spans="2:6">
      <c r="B189" s="13"/>
      <c r="C189" s="13"/>
      <c r="D189" s="13"/>
      <c r="E189" s="13"/>
      <c r="F189" s="13"/>
    </row>
    <row r="190" spans="2:6">
      <c r="B190" s="13"/>
      <c r="C190" s="13"/>
      <c r="D190" s="13"/>
      <c r="E190" s="13"/>
      <c r="F190" s="13"/>
    </row>
    <row r="191" spans="2:6">
      <c r="B191" s="13"/>
      <c r="C191" s="13"/>
      <c r="D191" s="13"/>
      <c r="E191" s="13"/>
      <c r="F191" s="13"/>
    </row>
    <row r="192" spans="2:6">
      <c r="B192" s="13"/>
      <c r="C192" s="13"/>
      <c r="D192" s="13"/>
      <c r="E192" s="13"/>
      <c r="F192" s="13"/>
    </row>
    <row r="193" spans="2:6">
      <c r="B193" s="13"/>
      <c r="C193" s="13"/>
      <c r="D193" s="13"/>
      <c r="E193" s="13"/>
      <c r="F193" s="13"/>
    </row>
    <row r="194" spans="2:6">
      <c r="B194" s="13"/>
      <c r="C194" s="13"/>
      <c r="D194" s="13"/>
      <c r="E194" s="13"/>
      <c r="F194" s="13"/>
    </row>
    <row r="195" spans="2:6">
      <c r="B195" s="13"/>
      <c r="C195" s="13"/>
      <c r="D195" s="13"/>
      <c r="E195" s="13"/>
      <c r="F195" s="13"/>
    </row>
    <row r="196" spans="2:6">
      <c r="B196" s="13"/>
      <c r="C196" s="13"/>
      <c r="D196" s="13"/>
      <c r="E196" s="13"/>
      <c r="F196" s="13"/>
    </row>
    <row r="197" spans="2:6">
      <c r="B197" s="13"/>
      <c r="C197" s="13"/>
      <c r="D197" s="13"/>
      <c r="E197" s="13"/>
      <c r="F197" s="13"/>
    </row>
    <row r="198" spans="2:6">
      <c r="B198" s="13"/>
      <c r="C198" s="13"/>
      <c r="D198" s="13"/>
      <c r="E198" s="13"/>
      <c r="F198" s="13"/>
    </row>
    <row r="199" spans="2:6">
      <c r="B199" s="13"/>
      <c r="C199" s="13"/>
      <c r="D199" s="13"/>
      <c r="E199" s="13"/>
      <c r="F199" s="13"/>
    </row>
    <row r="200" spans="2:6">
      <c r="B200" s="13"/>
      <c r="C200" s="13"/>
      <c r="D200" s="13"/>
      <c r="E200" s="13"/>
      <c r="F200" s="13"/>
    </row>
    <row r="201" spans="2:6">
      <c r="B201" s="13"/>
      <c r="C201" s="13"/>
      <c r="D201" s="13"/>
      <c r="E201" s="13"/>
      <c r="F201" s="13"/>
    </row>
    <row r="202" spans="2:6">
      <c r="B202" s="13"/>
      <c r="C202" s="13"/>
      <c r="D202" s="13"/>
      <c r="E202" s="13"/>
      <c r="F202" s="13"/>
    </row>
    <row r="203" spans="2:6">
      <c r="B203" s="13"/>
      <c r="C203" s="13"/>
      <c r="D203" s="13"/>
      <c r="E203" s="13"/>
      <c r="F203" s="13"/>
    </row>
    <row r="204" spans="2:6">
      <c r="B204" s="13"/>
      <c r="C204" s="13"/>
      <c r="D204" s="13"/>
      <c r="E204" s="13"/>
      <c r="F204" s="13"/>
    </row>
    <row r="205" spans="2:6">
      <c r="B205" s="13"/>
      <c r="C205" s="13"/>
      <c r="D205" s="13"/>
      <c r="E205" s="13"/>
      <c r="F205" s="13"/>
    </row>
    <row r="206" spans="2:6">
      <c r="B206" s="13"/>
      <c r="C206" s="13"/>
      <c r="D206" s="13"/>
      <c r="E206" s="13"/>
      <c r="F206" s="13"/>
    </row>
    <row r="207" spans="2:6">
      <c r="B207" s="13"/>
      <c r="C207" s="13"/>
      <c r="D207" s="13"/>
      <c r="E207" s="13"/>
      <c r="F207" s="13"/>
    </row>
    <row r="208" spans="2:6">
      <c r="B208" s="13"/>
      <c r="C208" s="13"/>
      <c r="D208" s="13"/>
      <c r="E208" s="13"/>
      <c r="F208" s="13"/>
    </row>
    <row r="209" spans="2:6">
      <c r="B209" s="13"/>
      <c r="C209" s="13"/>
      <c r="D209" s="13"/>
      <c r="E209" s="13"/>
      <c r="F209" s="13"/>
    </row>
    <row r="210" spans="2:6">
      <c r="B210" s="13"/>
      <c r="C210" s="13"/>
      <c r="D210" s="13"/>
      <c r="E210" s="13"/>
      <c r="F210" s="13"/>
    </row>
    <row r="211" spans="2:6">
      <c r="B211" s="13"/>
      <c r="C211" s="13"/>
      <c r="D211" s="13"/>
      <c r="E211" s="13"/>
      <c r="F211" s="13"/>
    </row>
    <row r="212" spans="2:6">
      <c r="B212" s="13"/>
      <c r="C212" s="13"/>
      <c r="D212" s="13"/>
      <c r="E212" s="13"/>
      <c r="F212" s="13"/>
    </row>
    <row r="213" spans="2:6">
      <c r="B213" s="13"/>
      <c r="C213" s="13"/>
      <c r="D213" s="13"/>
      <c r="E213" s="13"/>
      <c r="F213" s="13"/>
    </row>
    <row r="214" spans="2:6">
      <c r="B214" s="13"/>
      <c r="C214" s="13"/>
      <c r="D214" s="13"/>
      <c r="E214" s="13"/>
      <c r="F214" s="13"/>
    </row>
    <row r="215" spans="2:6">
      <c r="B215" s="13"/>
      <c r="C215" s="13"/>
      <c r="D215" s="13"/>
      <c r="E215" s="13"/>
      <c r="F215" s="13"/>
    </row>
    <row r="216" spans="2:6">
      <c r="B216" s="13"/>
      <c r="C216" s="13"/>
      <c r="D216" s="13"/>
      <c r="E216" s="13"/>
      <c r="F216" s="13"/>
    </row>
    <row r="217" spans="2:6">
      <c r="B217" s="13"/>
      <c r="C217" s="13"/>
      <c r="D217" s="13"/>
      <c r="E217" s="13"/>
      <c r="F217" s="13"/>
    </row>
    <row r="218" spans="2:6">
      <c r="B218" s="13"/>
      <c r="C218" s="13"/>
      <c r="D218" s="13"/>
      <c r="E218" s="13"/>
      <c r="F218" s="13"/>
    </row>
    <row r="219" spans="2:6">
      <c r="B219" s="13"/>
      <c r="C219" s="13"/>
      <c r="D219" s="13"/>
      <c r="E219" s="13"/>
      <c r="F219" s="13"/>
    </row>
    <row r="220" spans="2:6">
      <c r="B220" s="13"/>
      <c r="C220" s="13"/>
      <c r="D220" s="13"/>
      <c r="E220" s="13"/>
      <c r="F220" s="13"/>
    </row>
    <row r="221" spans="2:6">
      <c r="B221" s="13"/>
      <c r="C221" s="13"/>
      <c r="D221" s="13"/>
      <c r="E221" s="13"/>
      <c r="F221" s="13"/>
    </row>
    <row r="222" spans="2:6">
      <c r="B222" s="13"/>
      <c r="C222" s="13"/>
      <c r="D222" s="13"/>
      <c r="E222" s="13"/>
      <c r="F222" s="13"/>
    </row>
    <row r="223" spans="2:6">
      <c r="B223" s="13"/>
      <c r="C223" s="13"/>
      <c r="D223" s="13"/>
      <c r="E223" s="13"/>
      <c r="F223" s="13"/>
    </row>
    <row r="224" spans="2:6">
      <c r="B224" s="13"/>
      <c r="C224" s="13"/>
      <c r="D224" s="13"/>
      <c r="E224" s="13"/>
      <c r="F224" s="13"/>
    </row>
    <row r="225" spans="2:6">
      <c r="B225" s="13"/>
      <c r="C225" s="13"/>
      <c r="D225" s="13"/>
      <c r="E225" s="13"/>
      <c r="F225" s="13"/>
    </row>
    <row r="226" spans="2:6">
      <c r="B226" s="13"/>
      <c r="C226" s="13"/>
      <c r="D226" s="13"/>
      <c r="E226" s="13"/>
      <c r="F226" s="13"/>
    </row>
    <row r="227" spans="2:6">
      <c r="B227" s="13"/>
      <c r="C227" s="13"/>
      <c r="D227" s="13"/>
      <c r="E227" s="13"/>
      <c r="F227" s="13"/>
    </row>
    <row r="228" spans="2:6">
      <c r="B228" s="13"/>
      <c r="C228" s="13"/>
      <c r="D228" s="13"/>
      <c r="E228" s="13"/>
      <c r="F228" s="13"/>
    </row>
    <row r="229" spans="2:6">
      <c r="B229" s="13"/>
      <c r="C229" s="13"/>
      <c r="D229" s="13"/>
      <c r="E229" s="13"/>
      <c r="F229" s="13"/>
    </row>
    <row r="230" spans="2:6">
      <c r="B230" s="13"/>
      <c r="C230" s="13"/>
      <c r="D230" s="13"/>
      <c r="E230" s="13"/>
      <c r="F230" s="13"/>
    </row>
    <row r="231" spans="2:6">
      <c r="B231" s="13"/>
      <c r="C231" s="13"/>
      <c r="D231" s="13"/>
      <c r="E231" s="13"/>
      <c r="F231" s="13"/>
    </row>
    <row r="232" spans="2:6">
      <c r="B232" s="13"/>
      <c r="C232" s="13"/>
      <c r="D232" s="13"/>
      <c r="E232" s="13"/>
      <c r="F232" s="13"/>
    </row>
    <row r="233" spans="2:6">
      <c r="B233" s="13"/>
      <c r="C233" s="13"/>
      <c r="D233" s="13"/>
      <c r="E233" s="13"/>
      <c r="F233" s="13"/>
    </row>
    <row r="234" spans="2:6">
      <c r="B234" s="13"/>
      <c r="C234" s="13"/>
      <c r="D234" s="13"/>
      <c r="E234" s="13"/>
      <c r="F234" s="13"/>
    </row>
    <row r="235" spans="2:6">
      <c r="B235" s="13"/>
      <c r="C235" s="13"/>
      <c r="D235" s="13"/>
      <c r="E235" s="13"/>
      <c r="F235" s="13"/>
    </row>
    <row r="236" spans="2:6">
      <c r="B236" s="13"/>
      <c r="C236" s="13"/>
      <c r="D236" s="13"/>
      <c r="E236" s="13"/>
      <c r="F236" s="13"/>
    </row>
    <row r="237" spans="2:6">
      <c r="B237" s="13"/>
      <c r="C237" s="13"/>
      <c r="D237" s="13"/>
      <c r="E237" s="13"/>
      <c r="F237" s="13"/>
    </row>
    <row r="238" spans="2:6">
      <c r="B238" s="13"/>
      <c r="C238" s="13"/>
      <c r="D238" s="13"/>
      <c r="E238" s="13"/>
      <c r="F238" s="13"/>
    </row>
    <row r="239" spans="2:6">
      <c r="B239" s="13"/>
      <c r="C239" s="13"/>
      <c r="D239" s="13"/>
      <c r="E239" s="13"/>
      <c r="F239" s="13"/>
    </row>
    <row r="240" spans="2:6">
      <c r="B240" s="13"/>
      <c r="C240" s="13"/>
      <c r="D240" s="13"/>
      <c r="E240" s="13"/>
      <c r="F240" s="13"/>
    </row>
    <row r="241" spans="2:6">
      <c r="B241" s="13"/>
      <c r="C241" s="13"/>
      <c r="D241" s="13"/>
      <c r="E241" s="13"/>
      <c r="F241" s="13"/>
    </row>
    <row r="242" spans="2:6">
      <c r="B242" s="13"/>
      <c r="C242" s="13"/>
      <c r="D242" s="13"/>
      <c r="E242" s="13"/>
      <c r="F242" s="13"/>
    </row>
    <row r="243" spans="2:6">
      <c r="B243" s="13"/>
      <c r="C243" s="13"/>
      <c r="D243" s="13"/>
      <c r="E243" s="13"/>
      <c r="F243" s="13"/>
    </row>
    <row r="244" spans="2:6">
      <c r="B244" s="13"/>
      <c r="C244" s="13"/>
      <c r="D244" s="13"/>
      <c r="E244" s="13"/>
      <c r="F244" s="13"/>
    </row>
    <row r="245" spans="2:6">
      <c r="B245" s="13"/>
      <c r="C245" s="13"/>
      <c r="D245" s="13"/>
      <c r="E245" s="13"/>
      <c r="F245" s="13"/>
    </row>
    <row r="246" spans="2:6">
      <c r="B246" s="13"/>
      <c r="C246" s="13"/>
      <c r="D246" s="13"/>
      <c r="E246" s="13"/>
      <c r="F246" s="13"/>
    </row>
    <row r="247" spans="2:6">
      <c r="B247" s="13"/>
      <c r="C247" s="13"/>
      <c r="D247" s="13"/>
      <c r="E247" s="13"/>
      <c r="F247" s="13"/>
    </row>
    <row r="248" spans="2:6">
      <c r="B248" s="13"/>
      <c r="C248" s="13"/>
      <c r="D248" s="13"/>
      <c r="E248" s="13"/>
      <c r="F248" s="13"/>
    </row>
    <row r="249" spans="2:6">
      <c r="B249" s="13"/>
      <c r="C249" s="13"/>
      <c r="D249" s="13"/>
      <c r="E249" s="13"/>
      <c r="F249" s="13"/>
    </row>
    <row r="250" spans="2:6">
      <c r="B250" s="13"/>
      <c r="C250" s="13"/>
      <c r="D250" s="13"/>
      <c r="E250" s="13"/>
      <c r="F250" s="13"/>
    </row>
    <row r="251" spans="2:6">
      <c r="B251" s="13"/>
      <c r="C251" s="13"/>
      <c r="D251" s="13"/>
      <c r="E251" s="13"/>
      <c r="F251" s="13"/>
    </row>
    <row r="252" spans="2:6">
      <c r="B252" s="13"/>
      <c r="C252" s="13"/>
      <c r="D252" s="13"/>
      <c r="E252" s="13"/>
      <c r="F252" s="13"/>
    </row>
    <row r="253" spans="2:6">
      <c r="B253" s="13"/>
      <c r="C253" s="13"/>
      <c r="D253" s="13"/>
      <c r="E253" s="13"/>
      <c r="F253" s="13"/>
    </row>
    <row r="254" spans="2:6">
      <c r="B254" s="13"/>
      <c r="C254" s="13"/>
      <c r="D254" s="13"/>
      <c r="E254" s="13"/>
      <c r="F254" s="13"/>
    </row>
    <row r="255" spans="2:6">
      <c r="B255" s="13"/>
      <c r="C255" s="13"/>
      <c r="D255" s="13"/>
      <c r="E255" s="13"/>
      <c r="F255" s="13"/>
    </row>
    <row r="256" spans="2:6">
      <c r="B256" s="13"/>
      <c r="C256" s="13"/>
      <c r="D256" s="13"/>
      <c r="E256" s="13"/>
      <c r="F256" s="13"/>
    </row>
    <row r="257" spans="2:6">
      <c r="B257" s="13"/>
      <c r="C257" s="13"/>
      <c r="D257" s="13"/>
      <c r="E257" s="13"/>
      <c r="F257" s="13"/>
    </row>
    <row r="258" spans="2:6">
      <c r="B258" s="13"/>
      <c r="C258" s="13"/>
      <c r="D258" s="13"/>
      <c r="E258" s="13"/>
      <c r="F258" s="13"/>
    </row>
    <row r="259" spans="2:6">
      <c r="B259" s="13"/>
      <c r="C259" s="13"/>
      <c r="D259" s="13"/>
      <c r="E259" s="13"/>
      <c r="F259" s="13"/>
    </row>
    <row r="260" spans="2:6">
      <c r="B260" s="13"/>
      <c r="C260" s="13"/>
      <c r="D260" s="13"/>
      <c r="E260" s="13"/>
      <c r="F260" s="13"/>
    </row>
    <row r="261" spans="2:6">
      <c r="B261" s="13"/>
      <c r="C261" s="13"/>
      <c r="D261" s="13"/>
      <c r="E261" s="13"/>
      <c r="F261" s="13"/>
    </row>
    <row r="262" spans="2:6">
      <c r="B262" s="13"/>
      <c r="C262" s="13"/>
      <c r="D262" s="13"/>
      <c r="E262" s="13"/>
      <c r="F262" s="13"/>
    </row>
    <row r="263" spans="2:6">
      <c r="B263" s="13"/>
      <c r="C263" s="13"/>
      <c r="D263" s="13"/>
      <c r="E263" s="13"/>
      <c r="F263" s="13"/>
    </row>
    <row r="264" spans="2:6">
      <c r="B264" s="13"/>
      <c r="C264" s="13"/>
      <c r="D264" s="13"/>
      <c r="E264" s="13"/>
      <c r="F264" s="13"/>
    </row>
    <row r="265" spans="2:6">
      <c r="B265" s="13"/>
      <c r="C265" s="13"/>
      <c r="D265" s="13"/>
      <c r="E265" s="13"/>
      <c r="F265" s="13"/>
    </row>
    <row r="266" spans="2:6">
      <c r="B266" s="13"/>
      <c r="C266" s="13"/>
      <c r="D266" s="13"/>
      <c r="E266" s="13"/>
      <c r="F266" s="13"/>
    </row>
    <row r="267" spans="2:6">
      <c r="B267" s="13"/>
      <c r="C267" s="13"/>
      <c r="D267" s="13"/>
      <c r="E267" s="13"/>
      <c r="F267" s="13"/>
    </row>
    <row r="268" spans="2:6">
      <c r="B268" s="13"/>
      <c r="C268" s="13"/>
      <c r="D268" s="13"/>
      <c r="E268" s="13"/>
      <c r="F268" s="13"/>
    </row>
    <row r="269" spans="2:6">
      <c r="B269" s="13"/>
      <c r="C269" s="13"/>
      <c r="D269" s="13"/>
      <c r="E269" s="13"/>
      <c r="F269" s="13"/>
    </row>
    <row r="270" spans="2:6">
      <c r="B270" s="13"/>
      <c r="C270" s="13"/>
      <c r="D270" s="13"/>
      <c r="E270" s="13"/>
      <c r="F270" s="13"/>
    </row>
    <row r="271" spans="2:6">
      <c r="B271" s="13"/>
      <c r="C271" s="13"/>
      <c r="D271" s="13"/>
      <c r="E271" s="13"/>
      <c r="F271" s="13"/>
    </row>
    <row r="272" spans="2:6">
      <c r="B272" s="13"/>
      <c r="C272" s="13"/>
      <c r="D272" s="13"/>
      <c r="E272" s="13"/>
      <c r="F272" s="13"/>
    </row>
    <row r="273" spans="2:6">
      <c r="B273" s="13"/>
      <c r="C273" s="13"/>
      <c r="D273" s="13"/>
      <c r="E273" s="13"/>
      <c r="F273" s="13"/>
    </row>
    <row r="274" spans="2:6">
      <c r="B274" s="13"/>
      <c r="C274" s="13"/>
      <c r="D274" s="13"/>
      <c r="E274" s="13"/>
      <c r="F274" s="13"/>
    </row>
    <row r="275" spans="2:6">
      <c r="B275" s="13"/>
      <c r="C275" s="13"/>
      <c r="D275" s="13"/>
      <c r="E275" s="13"/>
      <c r="F275" s="13"/>
    </row>
    <row r="276" spans="2:6">
      <c r="B276" s="13"/>
      <c r="C276" s="13"/>
      <c r="D276" s="13"/>
      <c r="E276" s="13"/>
      <c r="F276" s="13"/>
    </row>
    <row r="277" spans="2:6">
      <c r="B277" s="13"/>
      <c r="C277" s="13"/>
      <c r="D277" s="13"/>
      <c r="E277" s="13"/>
      <c r="F277" s="13"/>
    </row>
  </sheetData>
  <mergeCells count="14">
    <mergeCell ref="C67:C68"/>
    <mergeCell ref="D67:D68"/>
    <mergeCell ref="E67:E68"/>
    <mergeCell ref="C2:E2"/>
    <mergeCell ref="B63:F63"/>
    <mergeCell ref="B4:E4"/>
    <mergeCell ref="B8:B9"/>
    <mergeCell ref="C8:C9"/>
    <mergeCell ref="D8:D9"/>
    <mergeCell ref="E8:E9"/>
    <mergeCell ref="E6:E7"/>
    <mergeCell ref="F8:F9"/>
    <mergeCell ref="F67:F68"/>
    <mergeCell ref="E65:E66"/>
  </mergeCells>
  <phoneticPr fontId="1" type="noConversion"/>
  <printOptions horizontalCentered="1"/>
  <pageMargins left="0.31496062992125984" right="0.19685039370078741" top="0.74803149606299213" bottom="0.78740157480314965" header="0.51181102362204722" footer="0.51181102362204722"/>
  <pageSetup paperSize="9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2:E60"/>
  <sheetViews>
    <sheetView workbookViewId="0">
      <selection activeCell="C59" sqref="C59"/>
    </sheetView>
  </sheetViews>
  <sheetFormatPr defaultRowHeight="12.75"/>
  <cols>
    <col min="2" max="2" width="41.28515625" customWidth="1"/>
    <col min="3" max="3" width="18.42578125" customWidth="1"/>
    <col min="4" max="4" width="15.5703125" customWidth="1"/>
  </cols>
  <sheetData>
    <row r="2" spans="2:5">
      <c r="B2" s="83" t="s">
        <v>22</v>
      </c>
      <c r="C2" s="84">
        <f>SUM(C3)</f>
        <v>3570390.87</v>
      </c>
      <c r="D2" s="84">
        <f>SUM(D3)</f>
        <v>3549615.99</v>
      </c>
    </row>
    <row r="3" spans="2:5">
      <c r="B3" s="2">
        <v>6050</v>
      </c>
      <c r="C3" s="3">
        <v>3570390.87</v>
      </c>
      <c r="D3" s="3">
        <v>3549615.99</v>
      </c>
    </row>
    <row r="4" spans="2:5">
      <c r="B4" s="83" t="s">
        <v>23</v>
      </c>
      <c r="C4" s="84">
        <f>SUM(C5)</f>
        <v>5895</v>
      </c>
      <c r="D4" s="84">
        <f>SUM(D5)</f>
        <v>5895</v>
      </c>
    </row>
    <row r="5" spans="2:5">
      <c r="B5" s="2">
        <v>6060</v>
      </c>
      <c r="C5" s="3">
        <v>5895</v>
      </c>
      <c r="D5" s="3">
        <v>5895</v>
      </c>
    </row>
    <row r="6" spans="2:5">
      <c r="B6" s="83" t="s">
        <v>37</v>
      </c>
      <c r="C6" s="84">
        <f>SUM(C7:C8)</f>
        <v>15016</v>
      </c>
      <c r="D6" s="84">
        <f>SUM(D7:D8)</f>
        <v>11521.31</v>
      </c>
    </row>
    <row r="7" spans="2:5">
      <c r="B7" s="2">
        <v>6230</v>
      </c>
      <c r="C7" s="3">
        <v>2373</v>
      </c>
      <c r="D7" s="3">
        <v>1238.3399999999999</v>
      </c>
    </row>
    <row r="8" spans="2:5">
      <c r="B8" s="2">
        <v>6630</v>
      </c>
      <c r="C8" s="3">
        <v>12643</v>
      </c>
      <c r="D8" s="3">
        <v>10282.969999999999</v>
      </c>
    </row>
    <row r="9" spans="2:5">
      <c r="B9" s="79" t="s">
        <v>39</v>
      </c>
      <c r="C9" s="80">
        <f>SUM(C10:C14)</f>
        <v>566124</v>
      </c>
      <c r="D9" s="80">
        <f>SUM(D10:D14)</f>
        <v>534263.9</v>
      </c>
      <c r="E9" s="78"/>
    </row>
    <row r="10" spans="2:5">
      <c r="B10" s="6">
        <v>231</v>
      </c>
      <c r="C10" s="77">
        <v>30000</v>
      </c>
      <c r="D10" s="77">
        <v>24740.5</v>
      </c>
      <c r="E10" s="78"/>
    </row>
    <row r="11" spans="2:5">
      <c r="B11" s="6">
        <v>2480</v>
      </c>
      <c r="C11" s="77">
        <v>140000</v>
      </c>
      <c r="D11" s="77">
        <v>140000</v>
      </c>
      <c r="E11" s="78"/>
    </row>
    <row r="12" spans="2:5">
      <c r="B12" s="6">
        <v>2540</v>
      </c>
      <c r="C12" s="77">
        <v>355817</v>
      </c>
      <c r="D12" s="77">
        <v>329216.40000000002</v>
      </c>
      <c r="E12" s="78"/>
    </row>
    <row r="13" spans="2:5">
      <c r="B13" s="6">
        <v>2710</v>
      </c>
      <c r="C13" s="77">
        <v>1680</v>
      </c>
      <c r="D13" s="77">
        <v>1680</v>
      </c>
      <c r="E13" s="78"/>
    </row>
    <row r="14" spans="2:5">
      <c r="B14" s="6">
        <v>2820</v>
      </c>
      <c r="C14" s="77">
        <v>38627</v>
      </c>
      <c r="D14" s="77">
        <v>38627</v>
      </c>
      <c r="E14" s="78"/>
    </row>
    <row r="15" spans="2:5">
      <c r="B15" s="79" t="s">
        <v>25</v>
      </c>
      <c r="C15" s="81">
        <f>SUM(C16:C19)</f>
        <v>2591128.96</v>
      </c>
      <c r="D15" s="81">
        <f>SUM(D16:D19)</f>
        <v>2578347.42</v>
      </c>
    </row>
    <row r="16" spans="2:5">
      <c r="B16" s="6">
        <v>4010</v>
      </c>
      <c r="C16" s="4">
        <v>2089720</v>
      </c>
      <c r="D16" s="4">
        <v>2085066.45</v>
      </c>
    </row>
    <row r="17" spans="2:4">
      <c r="B17" s="6">
        <v>4040</v>
      </c>
      <c r="C17" s="4">
        <v>144170</v>
      </c>
      <c r="D17" s="4">
        <v>144162.26999999999</v>
      </c>
    </row>
    <row r="18" spans="2:4">
      <c r="B18" s="6">
        <v>4100</v>
      </c>
      <c r="C18" s="4">
        <v>31102</v>
      </c>
      <c r="D18" s="4">
        <v>31102</v>
      </c>
    </row>
    <row r="19" spans="2:4">
      <c r="B19" s="6">
        <v>417</v>
      </c>
      <c r="C19" s="4">
        <v>326136.96000000002</v>
      </c>
      <c r="D19" s="4">
        <v>318016.7</v>
      </c>
    </row>
    <row r="20" spans="2:4">
      <c r="B20" s="79" t="s">
        <v>26</v>
      </c>
      <c r="C20" s="82">
        <f>SUM(C21:C23)</f>
        <v>421730.39</v>
      </c>
      <c r="D20" s="82">
        <f>SUM(D21:D23)</f>
        <v>414867.35</v>
      </c>
    </row>
    <row r="21" spans="2:4">
      <c r="B21" s="6">
        <v>4110</v>
      </c>
      <c r="C21" s="7">
        <v>365007.42</v>
      </c>
      <c r="D21" s="7">
        <v>359983.32</v>
      </c>
    </row>
    <row r="22" spans="2:4">
      <c r="B22" s="6">
        <v>4120</v>
      </c>
      <c r="C22" s="7">
        <v>52763.97</v>
      </c>
      <c r="D22" s="7">
        <v>50984.79</v>
      </c>
    </row>
    <row r="23" spans="2:4">
      <c r="B23" s="6">
        <v>4130</v>
      </c>
      <c r="C23" s="7">
        <v>3959</v>
      </c>
      <c r="D23" s="7">
        <v>3899.24</v>
      </c>
    </row>
    <row r="24" spans="2:4">
      <c r="B24" s="79" t="s">
        <v>38</v>
      </c>
      <c r="C24" s="82">
        <f>SUM(C25:C30)</f>
        <v>1457688</v>
      </c>
      <c r="D24" s="82">
        <f>SUM(D25:D30)</f>
        <v>1444814.76</v>
      </c>
    </row>
    <row r="25" spans="2:4">
      <c r="B25" s="6">
        <v>3020</v>
      </c>
      <c r="C25" s="7">
        <v>102201</v>
      </c>
      <c r="D25" s="7">
        <v>99199.32</v>
      </c>
    </row>
    <row r="26" spans="2:4">
      <c r="B26" s="6">
        <v>3030</v>
      </c>
      <c r="C26" s="7">
        <v>55580</v>
      </c>
      <c r="D26" s="7">
        <v>51298.75</v>
      </c>
    </row>
    <row r="27" spans="2:4">
      <c r="B27" s="6">
        <v>3040</v>
      </c>
      <c r="C27" s="7">
        <v>8100</v>
      </c>
      <c r="D27" s="7">
        <v>8100</v>
      </c>
    </row>
    <row r="28" spans="2:4">
      <c r="B28" s="6">
        <v>3110</v>
      </c>
      <c r="C28" s="7">
        <v>1263161</v>
      </c>
      <c r="D28" s="7">
        <v>1261448.5</v>
      </c>
    </row>
    <row r="29" spans="2:4">
      <c r="B29" s="6">
        <v>3240</v>
      </c>
      <c r="C29" s="7">
        <v>17796</v>
      </c>
      <c r="D29" s="7">
        <v>17170.189999999999</v>
      </c>
    </row>
    <row r="30" spans="2:4">
      <c r="B30" s="6">
        <v>3260</v>
      </c>
      <c r="C30" s="7">
        <v>10850</v>
      </c>
      <c r="D30" s="7">
        <v>7598</v>
      </c>
    </row>
    <row r="31" spans="2:4">
      <c r="B31" s="79" t="s">
        <v>27</v>
      </c>
      <c r="C31" s="81">
        <f>SUM(C32:C51)</f>
        <v>2308412.14</v>
      </c>
      <c r="D31" s="81">
        <f>SUM(D32:D51)</f>
        <v>2203632.3919999995</v>
      </c>
    </row>
    <row r="32" spans="2:4">
      <c r="B32" s="6">
        <v>2850</v>
      </c>
      <c r="C32" s="4">
        <v>7875</v>
      </c>
      <c r="D32" s="4">
        <v>7042.2</v>
      </c>
    </row>
    <row r="33" spans="2:4">
      <c r="B33" s="6">
        <v>291</v>
      </c>
      <c r="C33" s="4">
        <v>1100.55</v>
      </c>
      <c r="D33" s="4">
        <v>1100.55</v>
      </c>
    </row>
    <row r="34" spans="2:4">
      <c r="B34" s="6">
        <v>4210</v>
      </c>
      <c r="C34" s="4">
        <v>794989.41</v>
      </c>
      <c r="D34" s="4">
        <v>764748.7</v>
      </c>
    </row>
    <row r="35" spans="2:4">
      <c r="B35" s="6">
        <v>422</v>
      </c>
      <c r="C35" s="4">
        <v>34200</v>
      </c>
      <c r="D35" s="4">
        <v>31267.29</v>
      </c>
    </row>
    <row r="36" spans="2:4">
      <c r="B36" s="6">
        <v>424</v>
      </c>
      <c r="C36" s="4">
        <v>20824</v>
      </c>
      <c r="D36" s="4">
        <v>17253.132000000001</v>
      </c>
    </row>
    <row r="37" spans="2:4">
      <c r="B37" s="6">
        <v>4260</v>
      </c>
      <c r="C37" s="4">
        <v>167571</v>
      </c>
      <c r="D37" s="4">
        <v>146810.49</v>
      </c>
    </row>
    <row r="38" spans="2:4">
      <c r="B38" s="6">
        <v>4270</v>
      </c>
      <c r="C38" s="4">
        <v>262676</v>
      </c>
      <c r="D38" s="4">
        <v>254948.77</v>
      </c>
    </row>
    <row r="39" spans="2:4">
      <c r="B39" s="6">
        <v>428</v>
      </c>
      <c r="C39" s="4">
        <v>6535</v>
      </c>
      <c r="D39" s="4">
        <v>5971</v>
      </c>
    </row>
    <row r="40" spans="2:4">
      <c r="B40" s="6">
        <v>4300</v>
      </c>
      <c r="C40" s="4">
        <v>426423.75</v>
      </c>
      <c r="D40" s="4">
        <v>405747.27</v>
      </c>
    </row>
    <row r="41" spans="2:4">
      <c r="B41" s="6">
        <v>433</v>
      </c>
      <c r="C41" s="4">
        <v>29887</v>
      </c>
      <c r="D41" s="4">
        <v>28190.62</v>
      </c>
    </row>
    <row r="42" spans="2:4">
      <c r="B42" s="6">
        <v>435</v>
      </c>
      <c r="C42" s="4">
        <v>5400</v>
      </c>
      <c r="D42" s="4">
        <v>3980.17</v>
      </c>
    </row>
    <row r="43" spans="2:4">
      <c r="B43" s="6">
        <v>436</v>
      </c>
      <c r="C43" s="4">
        <v>6100</v>
      </c>
      <c r="D43" s="4">
        <v>4319.16</v>
      </c>
    </row>
    <row r="44" spans="2:4">
      <c r="B44" s="6">
        <v>437</v>
      </c>
      <c r="C44" s="4">
        <v>13900</v>
      </c>
      <c r="D44" s="4">
        <v>10701.31</v>
      </c>
    </row>
    <row r="45" spans="2:4">
      <c r="B45" s="6">
        <v>441</v>
      </c>
      <c r="C45" s="4">
        <v>27736.6</v>
      </c>
      <c r="D45" s="4">
        <v>25039.32</v>
      </c>
    </row>
    <row r="46" spans="2:4">
      <c r="B46" s="6">
        <v>443</v>
      </c>
      <c r="C46" s="4">
        <v>219930.83</v>
      </c>
      <c r="D46" s="4">
        <v>218524.94</v>
      </c>
    </row>
    <row r="47" spans="2:4">
      <c r="B47" s="6">
        <v>444</v>
      </c>
      <c r="C47" s="4">
        <v>129549</v>
      </c>
      <c r="D47" s="4">
        <v>127859.31</v>
      </c>
    </row>
    <row r="48" spans="2:4">
      <c r="B48" s="6">
        <v>448</v>
      </c>
      <c r="C48" s="4">
        <v>106673</v>
      </c>
      <c r="D48" s="4">
        <v>106673</v>
      </c>
    </row>
    <row r="49" spans="2:4">
      <c r="B49" s="6">
        <v>453</v>
      </c>
      <c r="C49" s="4">
        <v>3500</v>
      </c>
      <c r="D49" s="4">
        <v>0.13</v>
      </c>
    </row>
    <row r="50" spans="2:4">
      <c r="B50" s="6">
        <v>4590</v>
      </c>
      <c r="C50" s="4">
        <v>27405</v>
      </c>
      <c r="D50" s="4">
        <v>27405</v>
      </c>
    </row>
    <row r="51" spans="2:4">
      <c r="B51" s="6">
        <v>4700</v>
      </c>
      <c r="C51" s="4">
        <v>16136</v>
      </c>
      <c r="D51" s="4">
        <v>16050.03</v>
      </c>
    </row>
    <row r="52" spans="2:4">
      <c r="B52" s="83" t="s">
        <v>28</v>
      </c>
      <c r="C52" s="84">
        <v>36200</v>
      </c>
      <c r="D52" s="84">
        <v>36136.47</v>
      </c>
    </row>
    <row r="53" spans="2:4">
      <c r="B53" s="2">
        <v>811</v>
      </c>
      <c r="C53" s="3">
        <v>36200</v>
      </c>
      <c r="D53" s="3">
        <v>36136.47</v>
      </c>
    </row>
    <row r="54" spans="2:4">
      <c r="B54" s="83" t="s">
        <v>40</v>
      </c>
      <c r="C54" s="81">
        <f>SUM(C55)</f>
        <v>6646</v>
      </c>
      <c r="D54" s="81">
        <f>SUM(D55)</f>
        <v>0</v>
      </c>
    </row>
    <row r="55" spans="2:4">
      <c r="B55">
        <v>4810</v>
      </c>
      <c r="C55">
        <v>6646</v>
      </c>
      <c r="D55">
        <v>0</v>
      </c>
    </row>
    <row r="57" spans="2:4">
      <c r="B57" t="s">
        <v>46</v>
      </c>
      <c r="C57" s="85">
        <f>SUM(C2+C4+C6+C9+C15+C20+C24+C31+C52+C54)</f>
        <v>10979231.359999999</v>
      </c>
      <c r="D57" s="85">
        <f>SUM(D2+D4+D6+D9+D15+D20+D24+D31+D52+D54)</f>
        <v>10779094.592</v>
      </c>
    </row>
    <row r="58" spans="2:4">
      <c r="C58">
        <v>10979231.359999999</v>
      </c>
      <c r="D58">
        <v>10779094.59</v>
      </c>
    </row>
    <row r="59" spans="2:4">
      <c r="C59" s="85">
        <f>SUM(C57-C58)</f>
        <v>0</v>
      </c>
      <c r="D59" s="85">
        <f>SUM(D57-D58)</f>
        <v>2.0000003278255463E-3</v>
      </c>
    </row>
    <row r="60" spans="2:4">
      <c r="D60" s="85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dane ogólne</vt:lpstr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Heleniak Beata</cp:lastModifiedBy>
  <cp:lastPrinted>2014-03-11T11:15:33Z</cp:lastPrinted>
  <dcterms:created xsi:type="dcterms:W3CDTF">2011-03-11T08:23:21Z</dcterms:created>
  <dcterms:modified xsi:type="dcterms:W3CDTF">2014-03-31T09:52:39Z</dcterms:modified>
</cp:coreProperties>
</file>