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480" windowHeight="8190" tabRatio="709"/>
  </bookViews>
  <sheets>
    <sheet name="wydatki" sheetId="1" r:id="rId1"/>
    <sheet name="Arkusz1" sheetId="2" r:id="rId2"/>
  </sheets>
  <definedNames>
    <definedName name="Excel_BuiltIn_Print_Area_3_1">wydatki!$A$1:$F$292</definedName>
    <definedName name="Excel_BuiltIn_Print_Area_3_1_1">wydatki!$A$1:$F$294</definedName>
    <definedName name="Excel_BuiltIn_Print_Area_3_1_1_1">wydatki!$A$1:$F$285</definedName>
    <definedName name="Excel_BuiltIn_Print_Area_4_1">wydatki!$A$1:$F$339</definedName>
    <definedName name="Excel_BuiltIn_Print_Area_4_1_1">wydatki!$A$1:$F$338</definedName>
    <definedName name="_xlnm.Print_Area" localSheetId="0">wydatki!$A$1:$F$337</definedName>
  </definedNames>
  <calcPr calcId="125725"/>
</workbook>
</file>

<file path=xl/calcChain.xml><?xml version="1.0" encoding="utf-8"?>
<calcChain xmlns="http://schemas.openxmlformats.org/spreadsheetml/2006/main">
  <c r="E261" i="1"/>
  <c r="D261"/>
  <c r="E181"/>
  <c r="E180"/>
  <c r="E179" s="1"/>
  <c r="D180"/>
  <c r="D181"/>
  <c r="D179"/>
  <c r="E14" l="1"/>
  <c r="D14"/>
  <c r="E260"/>
  <c r="D260"/>
  <c r="D259" s="1"/>
  <c r="D225"/>
  <c r="D224" s="1"/>
  <c r="F224" s="1"/>
  <c r="E225"/>
  <c r="F225"/>
  <c r="E198"/>
  <c r="D198"/>
  <c r="D197" s="1"/>
  <c r="E197"/>
  <c r="E134"/>
  <c r="E108"/>
  <c r="E107" s="1"/>
  <c r="D108"/>
  <c r="D107" s="1"/>
  <c r="E83"/>
  <c r="D83"/>
  <c r="E71"/>
  <c r="E169"/>
  <c r="D169"/>
  <c r="E96"/>
  <c r="D96"/>
  <c r="E91"/>
  <c r="D91"/>
  <c r="E259" l="1"/>
  <c r="F260"/>
  <c r="F14"/>
  <c r="F197"/>
  <c r="F198"/>
  <c r="F107"/>
  <c r="E39"/>
  <c r="D39"/>
  <c r="E11"/>
  <c r="D11"/>
  <c r="E202"/>
  <c r="E201" s="1"/>
  <c r="D202"/>
  <c r="D201" s="1"/>
  <c r="D200" s="1"/>
  <c r="E187"/>
  <c r="D187"/>
  <c r="E186"/>
  <c r="E185" s="1"/>
  <c r="D186"/>
  <c r="D185"/>
  <c r="E148"/>
  <c r="D148"/>
  <c r="D147" s="1"/>
  <c r="E147"/>
  <c r="E76"/>
  <c r="E75" s="1"/>
  <c r="E74" s="1"/>
  <c r="D76"/>
  <c r="D75" s="1"/>
  <c r="D74" s="1"/>
  <c r="D253"/>
  <c r="D252" s="1"/>
  <c r="E253"/>
  <c r="E252" s="1"/>
  <c r="D7"/>
  <c r="E7"/>
  <c r="D9"/>
  <c r="E9"/>
  <c r="D10"/>
  <c r="E10"/>
  <c r="D16"/>
  <c r="D13" s="1"/>
  <c r="E16"/>
  <c r="E13" s="1"/>
  <c r="D17"/>
  <c r="E17"/>
  <c r="D25"/>
  <c r="D23" s="1"/>
  <c r="E25"/>
  <c r="E23" s="1"/>
  <c r="E22" s="1"/>
  <c r="E20" s="1"/>
  <c r="D30"/>
  <c r="E30"/>
  <c r="D34"/>
  <c r="D32" s="1"/>
  <c r="E34"/>
  <c r="E32" s="1"/>
  <c r="E29" s="1"/>
  <c r="E28" s="1"/>
  <c r="D42"/>
  <c r="E42"/>
  <c r="D43"/>
  <c r="E43"/>
  <c r="D48"/>
  <c r="D47" s="1"/>
  <c r="E48"/>
  <c r="E47" s="1"/>
  <c r="E46" s="1"/>
  <c r="D49"/>
  <c r="E49"/>
  <c r="D56"/>
  <c r="D54" s="1"/>
  <c r="E56"/>
  <c r="E54" s="1"/>
  <c r="E53" s="1"/>
  <c r="D64"/>
  <c r="D62" s="1"/>
  <c r="E64"/>
  <c r="E62" s="1"/>
  <c r="E61" s="1"/>
  <c r="D67"/>
  <c r="E67"/>
  <c r="D71"/>
  <c r="D69" s="1"/>
  <c r="E69"/>
  <c r="D79"/>
  <c r="E79"/>
  <c r="D81"/>
  <c r="E81"/>
  <c r="D90"/>
  <c r="E90"/>
  <c r="D95"/>
  <c r="D94" s="1"/>
  <c r="E95"/>
  <c r="E94" s="1"/>
  <c r="D99"/>
  <c r="E99"/>
  <c r="D103"/>
  <c r="D101" s="1"/>
  <c r="D98" s="1"/>
  <c r="E103"/>
  <c r="E101" s="1"/>
  <c r="E98" s="1"/>
  <c r="D112"/>
  <c r="D111" s="1"/>
  <c r="E112"/>
  <c r="E111" s="1"/>
  <c r="D117"/>
  <c r="D116" s="1"/>
  <c r="D115" s="1"/>
  <c r="E117"/>
  <c r="E116" s="1"/>
  <c r="D122"/>
  <c r="D121" s="1"/>
  <c r="E122"/>
  <c r="E121" s="1"/>
  <c r="D124"/>
  <c r="E124"/>
  <c r="D127"/>
  <c r="D126" s="1"/>
  <c r="E127"/>
  <c r="E126" s="1"/>
  <c r="D128"/>
  <c r="E128"/>
  <c r="D134"/>
  <c r="D132" s="1"/>
  <c r="D131" s="1"/>
  <c r="E132"/>
  <c r="E131" s="1"/>
  <c r="D141"/>
  <c r="D139" s="1"/>
  <c r="E141"/>
  <c r="E139" s="1"/>
  <c r="E138" s="1"/>
  <c r="D145"/>
  <c r="D144" s="1"/>
  <c r="E145"/>
  <c r="E144" s="1"/>
  <c r="D153"/>
  <c r="D151" s="1"/>
  <c r="D150" s="1"/>
  <c r="E153"/>
  <c r="E151" s="1"/>
  <c r="E150" s="1"/>
  <c r="D158"/>
  <c r="D157" s="1"/>
  <c r="E158"/>
  <c r="E157" s="1"/>
  <c r="E156" s="1"/>
  <c r="D164"/>
  <c r="D162" s="1"/>
  <c r="E164"/>
  <c r="E162" s="1"/>
  <c r="E161" s="1"/>
  <c r="D168"/>
  <c r="D167" s="1"/>
  <c r="E168"/>
  <c r="E167" s="1"/>
  <c r="D174"/>
  <c r="D172" s="1"/>
  <c r="E174"/>
  <c r="E172" s="1"/>
  <c r="E171" s="1"/>
  <c r="D193"/>
  <c r="D191" s="1"/>
  <c r="E193"/>
  <c r="E191" s="1"/>
  <c r="D209"/>
  <c r="D207" s="1"/>
  <c r="E209"/>
  <c r="E207" s="1"/>
  <c r="E205" s="1"/>
  <c r="D217"/>
  <c r="D213" s="1"/>
  <c r="E217"/>
  <c r="E213" s="1"/>
  <c r="D218"/>
  <c r="E218"/>
  <c r="D222"/>
  <c r="D221" s="1"/>
  <c r="E222"/>
  <c r="E221" s="1"/>
  <c r="D228"/>
  <c r="D227" s="1"/>
  <c r="E228"/>
  <c r="E227" s="1"/>
  <c r="D237"/>
  <c r="D235" s="1"/>
  <c r="E237"/>
  <c r="E235" s="1"/>
  <c r="E234" s="1"/>
  <c r="D243"/>
  <c r="D241" s="1"/>
  <c r="E243"/>
  <c r="E241" s="1"/>
  <c r="E240" s="1"/>
  <c r="D249"/>
  <c r="D247" s="1"/>
  <c r="D246" s="1"/>
  <c r="E249"/>
  <c r="E247" s="1"/>
  <c r="E246" s="1"/>
  <c r="F253"/>
  <c r="D256"/>
  <c r="D255" s="1"/>
  <c r="E256"/>
  <c r="E255" s="1"/>
  <c r="D265"/>
  <c r="D264" s="1"/>
  <c r="D263" s="1"/>
  <c r="E265"/>
  <c r="E264" s="1"/>
  <c r="D268"/>
  <c r="E268"/>
  <c r="D271"/>
  <c r="D270" s="1"/>
  <c r="E271"/>
  <c r="E270" s="1"/>
  <c r="D275"/>
  <c r="D274" s="1"/>
  <c r="D273" s="1"/>
  <c r="E275"/>
  <c r="E274" s="1"/>
  <c r="D277"/>
  <c r="E277"/>
  <c r="D279"/>
  <c r="D278" s="1"/>
  <c r="E279"/>
  <c r="E278" s="1"/>
  <c r="D283"/>
  <c r="D282" s="1"/>
  <c r="E283"/>
  <c r="E282" s="1"/>
  <c r="E281" s="1"/>
  <c r="E37"/>
  <c r="F168"/>
  <c r="F145"/>
  <c r="F122"/>
  <c r="F99"/>
  <c r="F95"/>
  <c r="F48"/>
  <c r="F39"/>
  <c r="F30"/>
  <c r="F217" l="1"/>
  <c r="E190"/>
  <c r="E184" s="1"/>
  <c r="F191"/>
  <c r="F185"/>
  <c r="F186"/>
  <c r="F268"/>
  <c r="D267"/>
  <c r="D258" s="1"/>
  <c r="D88"/>
  <c r="D87"/>
  <c r="D93"/>
  <c r="E88"/>
  <c r="E87"/>
  <c r="F67"/>
  <c r="F10"/>
  <c r="E6"/>
  <c r="D6"/>
  <c r="E78"/>
  <c r="F9"/>
  <c r="F201"/>
  <c r="E200"/>
  <c r="E196" s="1"/>
  <c r="F147"/>
  <c r="F148"/>
  <c r="F279"/>
  <c r="F278"/>
  <c r="F277"/>
  <c r="F283"/>
  <c r="E251"/>
  <c r="F90"/>
  <c r="D281"/>
  <c r="F281" s="1"/>
  <c r="F282"/>
  <c r="E273"/>
  <c r="F273" s="1"/>
  <c r="F274"/>
  <c r="F270"/>
  <c r="E267"/>
  <c r="E263"/>
  <c r="F264"/>
  <c r="F247"/>
  <c r="F222"/>
  <c r="F124"/>
  <c r="F111"/>
  <c r="F246"/>
  <c r="F256"/>
  <c r="D251"/>
  <c r="F255"/>
  <c r="D240"/>
  <c r="F240" s="1"/>
  <c r="F241"/>
  <c r="D234"/>
  <c r="F234" s="1"/>
  <c r="F235"/>
  <c r="F221"/>
  <c r="F213"/>
  <c r="D205"/>
  <c r="F205" s="1"/>
  <c r="F207"/>
  <c r="D190"/>
  <c r="D184" s="1"/>
  <c r="D171"/>
  <c r="F171" s="1"/>
  <c r="F172"/>
  <c r="F167"/>
  <c r="D161"/>
  <c r="F161" s="1"/>
  <c r="F162"/>
  <c r="D156"/>
  <c r="F156" s="1"/>
  <c r="F157"/>
  <c r="F151"/>
  <c r="F150"/>
  <c r="F144"/>
  <c r="D138"/>
  <c r="F138" s="1"/>
  <c r="F139"/>
  <c r="F132"/>
  <c r="F131"/>
  <c r="F121"/>
  <c r="F127"/>
  <c r="F126"/>
  <c r="E115"/>
  <c r="F115" s="1"/>
  <c r="F116"/>
  <c r="F98"/>
  <c r="F101"/>
  <c r="F94"/>
  <c r="F88"/>
  <c r="F81"/>
  <c r="D78"/>
  <c r="F79"/>
  <c r="F74"/>
  <c r="E66"/>
  <c r="E52" s="1"/>
  <c r="D66"/>
  <c r="F69"/>
  <c r="D61"/>
  <c r="F61" s="1"/>
  <c r="F62"/>
  <c r="D53"/>
  <c r="F54"/>
  <c r="D46"/>
  <c r="F46" s="1"/>
  <c r="F47"/>
  <c r="F42"/>
  <c r="E38"/>
  <c r="D37"/>
  <c r="F37" s="1"/>
  <c r="D38"/>
  <c r="F32"/>
  <c r="D29"/>
  <c r="D28" s="1"/>
  <c r="F28" s="1"/>
  <c r="D22"/>
  <c r="D20" s="1"/>
  <c r="F20" s="1"/>
  <c r="F23"/>
  <c r="F13"/>
  <c r="F16"/>
  <c r="E5"/>
  <c r="D5"/>
  <c r="F6"/>
  <c r="F7"/>
  <c r="D196" l="1"/>
  <c r="E258"/>
  <c r="F258" s="1"/>
  <c r="F184"/>
  <c r="F22"/>
  <c r="F267"/>
  <c r="D130"/>
  <c r="E93"/>
  <c r="F93" s="1"/>
  <c r="F78"/>
  <c r="D52"/>
  <c r="F52" s="1"/>
  <c r="F38"/>
  <c r="F87"/>
  <c r="F180"/>
  <c r="E130"/>
  <c r="F200"/>
  <c r="F29"/>
  <c r="F252"/>
  <c r="F251"/>
  <c r="F263"/>
  <c r="F190"/>
  <c r="F66"/>
  <c r="F53"/>
  <c r="F5"/>
  <c r="E285" l="1"/>
  <c r="D285"/>
  <c r="F196"/>
  <c r="F179"/>
  <c r="F130"/>
  <c r="F285" l="1"/>
</calcChain>
</file>

<file path=xl/sharedStrings.xml><?xml version="1.0" encoding="utf-8"?>
<sst xmlns="http://schemas.openxmlformats.org/spreadsheetml/2006/main" count="285" uniqueCount="103">
  <si>
    <t>III.</t>
  </si>
  <si>
    <t>Plan wg</t>
  </si>
  <si>
    <t>Wykonanie</t>
  </si>
  <si>
    <t>Dział</t>
  </si>
  <si>
    <t>Rozdział</t>
  </si>
  <si>
    <t>Nazwa</t>
  </si>
  <si>
    <t>uchwały</t>
  </si>
  <si>
    <t>%</t>
  </si>
  <si>
    <t>O10</t>
  </si>
  <si>
    <t>Rolnictwo i łowiectwo</t>
  </si>
  <si>
    <t>O1010</t>
  </si>
  <si>
    <t>Infrastruktura wodociągowa i sanitacyjna wsi</t>
  </si>
  <si>
    <t>Wydatki majątkowe, w tym:</t>
  </si>
  <si>
    <t>- z udziałem środków z UE</t>
  </si>
  <si>
    <t>- inwestycje i zakupy inwestycyjne</t>
  </si>
  <si>
    <t>O1030</t>
  </si>
  <si>
    <t>Izby rolnicze</t>
  </si>
  <si>
    <t>Wydatki bieżące, w tym:</t>
  </si>
  <si>
    <t>Wydatki jednostek budżetowych, z tego:</t>
  </si>
  <si>
    <t>- wydatki związane z realizacją ich zadań statutowych</t>
  </si>
  <si>
    <t>O1095</t>
  </si>
  <si>
    <t xml:space="preserve">Pozostała działalność </t>
  </si>
  <si>
    <t>- wynagrodzenia i składki od nich naliczane</t>
  </si>
  <si>
    <t>Pozostała działalność</t>
  </si>
  <si>
    <t>Wytwarzanie i zaopatrywanie w energię</t>
  </si>
  <si>
    <t>elektryczną, wodę i gaz</t>
  </si>
  <si>
    <t>Dostarczanie wody</t>
  </si>
  <si>
    <t>Świadczenia na rzecz osób fizycznych</t>
  </si>
  <si>
    <t>Transport i łączność</t>
  </si>
  <si>
    <t>Drogi publiczne gminne</t>
  </si>
  <si>
    <t>Gospodarka mieszkaniowa</t>
  </si>
  <si>
    <t>Gospodarka gruntami i nieruchomościami</t>
  </si>
  <si>
    <t>Działalność usługowa</t>
  </si>
  <si>
    <t>Plany zagospodarowania przestrzennego</t>
  </si>
  <si>
    <t>Administracja publiczna</t>
  </si>
  <si>
    <t>Urzędy Wojewódzkie</t>
  </si>
  <si>
    <t>Rady Gmin</t>
  </si>
  <si>
    <t>Urzędy Gmin</t>
  </si>
  <si>
    <t>Promocja j.s.t.</t>
  </si>
  <si>
    <t xml:space="preserve">Urzędy naczelnych organów władzy </t>
  </si>
  <si>
    <t>państwowej,kontroli i ochrony prawa</t>
  </si>
  <si>
    <t>Jednostki terenowe Policji</t>
  </si>
  <si>
    <t>Ochotnicze Straże Pożarne</t>
  </si>
  <si>
    <t>Wydatki majątkowe</t>
  </si>
  <si>
    <t>Dotacje na zadania bieżące</t>
  </si>
  <si>
    <t>Zarządzanie kryzysowe</t>
  </si>
  <si>
    <t>Obsługa długu publicznego</t>
  </si>
  <si>
    <t xml:space="preserve">Obsługa papierów wartościowych, kredytów </t>
  </si>
  <si>
    <t>i pożyczek j.s.t.</t>
  </si>
  <si>
    <t>Wydatki na obsługę długu</t>
  </si>
  <si>
    <t>Różna rozliczenia</t>
  </si>
  <si>
    <t>Rezerwy ogólne i celowe</t>
  </si>
  <si>
    <t>Rezerwa ogólna</t>
  </si>
  <si>
    <t>Oświata i wychowanie</t>
  </si>
  <si>
    <t>Szkoły podstawowe</t>
  </si>
  <si>
    <t>Oddziały przedszkolne w szkołach podstawowych</t>
  </si>
  <si>
    <t>Przedszkola</t>
  </si>
  <si>
    <t>Gimnazja</t>
  </si>
  <si>
    <t>Dowożenie uczniów do szkół</t>
  </si>
  <si>
    <t>Zespoły obsługi ekonomiczno- administracyjnej szkół</t>
  </si>
  <si>
    <t>Dokształcanie i doskonalenie nauczycieli</t>
  </si>
  <si>
    <t>Stołówki szkolne</t>
  </si>
  <si>
    <t>Ochrona zdrowia</t>
  </si>
  <si>
    <t>Przeciwdziałanie alkoholizmowi</t>
  </si>
  <si>
    <t>Pomoc społeczna</t>
  </si>
  <si>
    <t>Świadczenia rodzinne, świadczenie z funduszu alimentacyjnego</t>
  </si>
  <si>
    <t>oraz składki na ubezpieczenia emerytalne i rentowe</t>
  </si>
  <si>
    <t>z ubezpieczenia społecznego</t>
  </si>
  <si>
    <t xml:space="preserve">Składki na ubezpieczenie zdrowotne opłacane </t>
  </si>
  <si>
    <t>za osoby  pobierające niektóre świadczenia</t>
  </si>
  <si>
    <t xml:space="preserve"> z pomocy społecznej, niektóre świadczenia </t>
  </si>
  <si>
    <t>rodzinne oraz za osoby uczestniczące w</t>
  </si>
  <si>
    <t>zajęciach centrum integracji społecznej</t>
  </si>
  <si>
    <t>Zasiłki i pomoc w naturze oraz składki</t>
  </si>
  <si>
    <t>na ubezpieczenia emerytalne i rentowe</t>
  </si>
  <si>
    <t>Dodatki mieszkaniowe</t>
  </si>
  <si>
    <t>Zasiłki stałe</t>
  </si>
  <si>
    <t>Ośrodki pomocy społecznej</t>
  </si>
  <si>
    <t>Usługi opiekuńcze i specjalistyczne usługi opiekuńcze</t>
  </si>
  <si>
    <t>Edukacyjna opieka wychowawcza</t>
  </si>
  <si>
    <t>Pomoc materialna dla uczniów</t>
  </si>
  <si>
    <t>Gospodarka komunalna i ochrona środowiska</t>
  </si>
  <si>
    <t>Oczyszczanie ulic, placów i dróg</t>
  </si>
  <si>
    <t>Oświetlenie ulic, placów i dróg</t>
  </si>
  <si>
    <t>Kultura i ochrona dziedzictwa narodowego</t>
  </si>
  <si>
    <t>Biblioteki</t>
  </si>
  <si>
    <t>Ogółem</t>
  </si>
  <si>
    <t>Inne formy wychowania przedszkolnego</t>
  </si>
  <si>
    <t>Zwalczanie narkomanii</t>
  </si>
  <si>
    <t>Zadania w zakresie przeciwdziałania przemocy w rodzinie</t>
  </si>
  <si>
    <t>Bezpieczeństwo publiczne i ochrona przeciwpożarowa</t>
  </si>
  <si>
    <t>Urzędy naczelnych organów władzy państwowej</t>
  </si>
  <si>
    <t>kontroli i ochrony prawa oraz sądownictwa</t>
  </si>
  <si>
    <t>dotacje na inwestycje i zakupy inwestycyjne</t>
  </si>
  <si>
    <t>Obrona cywilna</t>
  </si>
  <si>
    <t>Rodziny zastepcze</t>
  </si>
  <si>
    <t>Tabela Nr 4</t>
  </si>
  <si>
    <t>Gosdarka odpadami</t>
  </si>
  <si>
    <t>Wykonanie wydatków w I półroczu 2013 roku</t>
  </si>
  <si>
    <t>wydatki na programy finansowane z udziałem środków, o których mowa w art.. 5 ust. 1 pkt 2 i 3</t>
  </si>
  <si>
    <t xml:space="preserve">Kultura fizyczna </t>
  </si>
  <si>
    <t xml:space="preserve">Zadania w zakresie kultury fizycznej </t>
  </si>
  <si>
    <t>Poradnie psychologiczno-pedagogiczne w tym poradnie specjalistyczne</t>
  </si>
</sst>
</file>

<file path=xl/styles.xml><?xml version="1.0" encoding="utf-8"?>
<styleSheet xmlns="http://schemas.openxmlformats.org/spreadsheetml/2006/main">
  <numFmts count="1">
    <numFmt numFmtId="164" formatCode="0.0"/>
  </numFmts>
  <fonts count="22">
    <font>
      <sz val="10"/>
      <name val="Arial CE"/>
      <family val="2"/>
      <charset val="238"/>
    </font>
    <font>
      <sz val="10"/>
      <name val="Verdana"/>
      <family val="2"/>
      <charset val="1"/>
    </font>
    <font>
      <b/>
      <sz val="10"/>
      <name val="Verdana"/>
      <family val="2"/>
      <charset val="1"/>
    </font>
    <font>
      <b/>
      <sz val="9"/>
      <name val="Verdana"/>
      <family val="2"/>
      <charset val="1"/>
    </font>
    <font>
      <sz val="9"/>
      <name val="Verdana"/>
      <family val="2"/>
      <charset val="1"/>
    </font>
    <font>
      <b/>
      <i/>
      <sz val="9"/>
      <name val="Verdana"/>
      <family val="2"/>
      <charset val="1"/>
    </font>
    <font>
      <i/>
      <sz val="9"/>
      <name val="Verdana"/>
      <family val="2"/>
      <charset val="1"/>
    </font>
    <font>
      <b/>
      <i/>
      <sz val="8"/>
      <name val="Verdana"/>
      <family val="2"/>
      <charset val="1"/>
    </font>
    <font>
      <u/>
      <sz val="10"/>
      <name val="Arial CE"/>
      <family val="2"/>
      <charset val="238"/>
    </font>
    <font>
      <u/>
      <sz val="9"/>
      <name val="Verdana"/>
      <family val="2"/>
      <charset val="1"/>
    </font>
    <font>
      <b/>
      <sz val="9"/>
      <color indexed="8"/>
      <name val="Verdana"/>
      <family val="2"/>
      <charset val="1"/>
    </font>
    <font>
      <i/>
      <sz val="10"/>
      <name val="Arial CE"/>
      <family val="2"/>
      <charset val="238"/>
    </font>
    <font>
      <i/>
      <u/>
      <sz val="9"/>
      <name val="Verdana"/>
      <family val="2"/>
      <charset val="1"/>
    </font>
    <font>
      <b/>
      <sz val="9"/>
      <name val="Arial CE"/>
      <family val="2"/>
      <charset val="238"/>
    </font>
    <font>
      <sz val="12"/>
      <name val="Arial CE"/>
      <family val="2"/>
      <charset val="238"/>
    </font>
    <font>
      <b/>
      <sz val="12"/>
      <name val="Arial CE"/>
      <family val="2"/>
      <charset val="238"/>
    </font>
    <font>
      <b/>
      <sz val="9"/>
      <name val="Verdana"/>
      <family val="2"/>
      <charset val="238"/>
    </font>
    <font>
      <b/>
      <sz val="8"/>
      <name val="Verdana"/>
      <family val="2"/>
      <charset val="1"/>
    </font>
    <font>
      <sz val="9"/>
      <name val="Verdana"/>
      <family val="2"/>
      <charset val="238"/>
    </font>
    <font>
      <b/>
      <i/>
      <sz val="9"/>
      <name val="Verdana"/>
      <family val="2"/>
      <charset val="238"/>
    </font>
    <font>
      <u/>
      <sz val="9"/>
      <name val="Verdana"/>
      <family val="2"/>
      <charset val="238"/>
    </font>
    <font>
      <b/>
      <i/>
      <sz val="7"/>
      <name val="Verdana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indexed="55"/>
        <bgColor indexed="22"/>
      </patternFill>
    </fill>
    <fill>
      <patternFill patternType="solid">
        <fgColor indexed="31"/>
        <bgColor indexed="22"/>
      </patternFill>
    </fill>
    <fill>
      <patternFill patternType="solid">
        <fgColor indexed="9"/>
        <bgColor indexed="26"/>
      </patternFill>
    </fill>
  </fills>
  <borders count="29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8"/>
      </left>
      <right style="hair">
        <color indexed="8"/>
      </right>
      <top style="thin">
        <color indexed="64"/>
      </top>
      <bottom/>
      <diagonal/>
    </border>
    <border>
      <left style="hair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8"/>
      </bottom>
      <diagonal/>
    </border>
    <border>
      <left style="hair">
        <color indexed="8"/>
      </left>
      <right style="thin">
        <color indexed="64"/>
      </right>
      <top/>
      <bottom style="hair">
        <color indexed="8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 style="thin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8"/>
      </bottom>
      <diagonal/>
    </border>
    <border>
      <left style="thin">
        <color indexed="64"/>
      </left>
      <right/>
      <top style="hair">
        <color indexed="8"/>
      </top>
      <bottom/>
      <diagonal/>
    </border>
    <border>
      <left/>
      <right style="thin">
        <color indexed="64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</borders>
  <cellStyleXfs count="1">
    <xf numFmtId="0" fontId="0" fillId="0" borderId="0"/>
  </cellStyleXfs>
  <cellXfs count="156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3" fillId="2" borderId="2" xfId="0" applyFont="1" applyFill="1" applyBorder="1" applyAlignment="1">
      <alignment horizontal="center"/>
    </xf>
    <xf numFmtId="0" fontId="3" fillId="2" borderId="2" xfId="0" applyFont="1" applyFill="1" applyBorder="1"/>
    <xf numFmtId="0" fontId="4" fillId="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4" fontId="3" fillId="3" borderId="0" xfId="0" applyNumberFormat="1" applyFont="1" applyFill="1" applyBorder="1"/>
    <xf numFmtId="0" fontId="5" fillId="0" borderId="0" xfId="0" applyFont="1" applyBorder="1" applyAlignment="1">
      <alignment horizontal="center"/>
    </xf>
    <xf numFmtId="0" fontId="7" fillId="0" borderId="3" xfId="0" applyFont="1" applyBorder="1" applyAlignment="1">
      <alignment horizontal="left"/>
    </xf>
    <xf numFmtId="4" fontId="5" fillId="0" borderId="3" xfId="0" applyNumberFormat="1" applyFont="1" applyBorder="1"/>
    <xf numFmtId="0" fontId="4" fillId="0" borderId="0" xfId="0" applyFont="1" applyBorder="1" applyAlignment="1">
      <alignment horizontal="center"/>
    </xf>
    <xf numFmtId="0" fontId="8" fillId="0" borderId="4" xfId="0" applyFont="1" applyBorder="1"/>
    <xf numFmtId="4" fontId="9" fillId="0" borderId="4" xfId="0" applyNumberFormat="1" applyFont="1" applyBorder="1"/>
    <xf numFmtId="0" fontId="0" fillId="0" borderId="4" xfId="0" applyFont="1" applyBorder="1"/>
    <xf numFmtId="4" fontId="4" fillId="0" borderId="4" xfId="0" applyNumberFormat="1" applyFont="1" applyBorder="1"/>
    <xf numFmtId="0" fontId="5" fillId="0" borderId="0" xfId="0" applyFont="1" applyBorder="1" applyAlignment="1">
      <alignment horizontal="left"/>
    </xf>
    <xf numFmtId="4" fontId="5" fillId="0" borderId="0" xfId="0" applyNumberFormat="1" applyFont="1" applyBorder="1"/>
    <xf numFmtId="0" fontId="6" fillId="0" borderId="0" xfId="0" applyFont="1" applyBorder="1" applyAlignment="1">
      <alignment horizontal="center"/>
    </xf>
    <xf numFmtId="0" fontId="9" fillId="0" borderId="4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4" fontId="6" fillId="0" borderId="4" xfId="0" applyNumberFormat="1" applyFont="1" applyBorder="1"/>
    <xf numFmtId="0" fontId="0" fillId="0" borderId="2" xfId="0" applyFont="1" applyBorder="1"/>
    <xf numFmtId="0" fontId="4" fillId="0" borderId="4" xfId="0" applyFont="1" applyBorder="1" applyAlignment="1">
      <alignment horizontal="left"/>
    </xf>
    <xf numFmtId="4" fontId="4" fillId="3" borderId="0" xfId="0" applyNumberFormat="1" applyFont="1" applyFill="1" applyBorder="1"/>
    <xf numFmtId="0" fontId="5" fillId="0" borderId="0" xfId="0" applyFont="1" applyBorder="1"/>
    <xf numFmtId="0" fontId="3" fillId="3" borderId="4" xfId="0" applyFont="1" applyFill="1" applyBorder="1" applyAlignment="1">
      <alignment horizontal="center"/>
    </xf>
    <xf numFmtId="4" fontId="3" fillId="0" borderId="0" xfId="0" applyNumberFormat="1" applyFont="1" applyBorder="1"/>
    <xf numFmtId="0" fontId="6" fillId="0" borderId="4" xfId="0" applyFont="1" applyBorder="1" applyAlignment="1"/>
    <xf numFmtId="0" fontId="5" fillId="0" borderId="5" xfId="0" applyFont="1" applyBorder="1" applyAlignment="1">
      <alignment horizontal="left"/>
    </xf>
    <xf numFmtId="4" fontId="5" fillId="0" borderId="5" xfId="0" applyNumberFormat="1" applyFont="1" applyBorder="1"/>
    <xf numFmtId="0" fontId="3" fillId="0" borderId="0" xfId="0" applyFont="1" applyBorder="1" applyAlignment="1">
      <alignment horizontal="center"/>
    </xf>
    <xf numFmtId="4" fontId="10" fillId="3" borderId="0" xfId="0" applyNumberFormat="1" applyFont="1" applyFill="1" applyBorder="1"/>
    <xf numFmtId="0" fontId="4" fillId="0" borderId="0" xfId="0" applyFont="1" applyFill="1" applyBorder="1" applyAlignment="1">
      <alignment horizontal="center"/>
    </xf>
    <xf numFmtId="0" fontId="11" fillId="0" borderId="2" xfId="0" applyFont="1" applyBorder="1"/>
    <xf numFmtId="0" fontId="4" fillId="0" borderId="3" xfId="0" applyFont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4" fontId="3" fillId="3" borderId="5" xfId="0" applyNumberFormat="1" applyFont="1" applyFill="1" applyBorder="1"/>
    <xf numFmtId="0" fontId="6" fillId="0" borderId="0" xfId="0" applyFont="1" applyBorder="1"/>
    <xf numFmtId="4" fontId="6" fillId="0" borderId="0" xfId="0" applyNumberFormat="1" applyFont="1" applyBorder="1"/>
    <xf numFmtId="4" fontId="5" fillId="0" borderId="0" xfId="0" applyNumberFormat="1" applyFont="1" applyBorder="1" applyAlignment="1">
      <alignment horizontal="right"/>
    </xf>
    <xf numFmtId="0" fontId="3" fillId="0" borderId="3" xfId="0" applyFont="1" applyBorder="1" applyAlignment="1">
      <alignment horizontal="center"/>
    </xf>
    <xf numFmtId="0" fontId="0" fillId="0" borderId="0" xfId="0" applyNumberFormat="1"/>
    <xf numFmtId="0" fontId="14" fillId="0" borderId="0" xfId="0" applyFont="1" applyBorder="1"/>
    <xf numFmtId="4" fontId="14" fillId="0" borderId="0" xfId="0" applyNumberFormat="1" applyFont="1" applyBorder="1"/>
    <xf numFmtId="0" fontId="0" fillId="0" borderId="0" xfId="0" applyBorder="1"/>
    <xf numFmtId="0" fontId="15" fillId="0" borderId="0" xfId="0" applyFont="1" applyBorder="1"/>
    <xf numFmtId="4" fontId="15" fillId="0" borderId="0" xfId="0" applyNumberFormat="1" applyFont="1" applyBorder="1"/>
    <xf numFmtId="0" fontId="16" fillId="0" borderId="5" xfId="0" applyFont="1" applyFill="1" applyBorder="1" applyAlignment="1">
      <alignment horizontal="center"/>
    </xf>
    <xf numFmtId="0" fontId="5" fillId="0" borderId="0" xfId="0" applyFont="1" applyBorder="1" applyAlignment="1">
      <alignment wrapText="1"/>
    </xf>
    <xf numFmtId="4" fontId="4" fillId="0" borderId="1" xfId="0" applyNumberFormat="1" applyFont="1" applyBorder="1"/>
    <xf numFmtId="0" fontId="4" fillId="0" borderId="7" xfId="0" applyFont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0" fontId="0" fillId="0" borderId="6" xfId="0" applyFont="1" applyFill="1" applyBorder="1"/>
    <xf numFmtId="4" fontId="4" fillId="0" borderId="6" xfId="0" applyNumberFormat="1" applyFont="1" applyFill="1" applyBorder="1"/>
    <xf numFmtId="0" fontId="4" fillId="0" borderId="6" xfId="0" applyFont="1" applyFill="1" applyBorder="1"/>
    <xf numFmtId="0" fontId="4" fillId="0" borderId="7" xfId="0" applyFont="1" applyFill="1" applyBorder="1" applyAlignment="1">
      <alignment horizontal="center"/>
    </xf>
    <xf numFmtId="0" fontId="0" fillId="0" borderId="7" xfId="0" applyFont="1" applyFill="1" applyBorder="1"/>
    <xf numFmtId="4" fontId="4" fillId="0" borderId="7" xfId="0" applyNumberFormat="1" applyFont="1" applyFill="1" applyBorder="1"/>
    <xf numFmtId="0" fontId="4" fillId="0" borderId="7" xfId="0" applyFont="1" applyFill="1" applyBorder="1"/>
    <xf numFmtId="0" fontId="3" fillId="2" borderId="8" xfId="0" applyFont="1" applyFill="1" applyBorder="1" applyAlignment="1">
      <alignment horizontal="center"/>
    </xf>
    <xf numFmtId="0" fontId="3" fillId="2" borderId="9" xfId="0" applyFont="1" applyFill="1" applyBorder="1"/>
    <xf numFmtId="0" fontId="4" fillId="2" borderId="9" xfId="0" applyFont="1" applyFill="1" applyBorder="1"/>
    <xf numFmtId="0" fontId="5" fillId="2" borderId="10" xfId="0" applyFont="1" applyFill="1" applyBorder="1"/>
    <xf numFmtId="0" fontId="3" fillId="2" borderId="11" xfId="0" applyFont="1" applyFill="1" applyBorder="1" applyAlignment="1">
      <alignment horizontal="center"/>
    </xf>
    <xf numFmtId="0" fontId="6" fillId="2" borderId="12" xfId="0" applyFont="1" applyFill="1" applyBorder="1" applyAlignment="1">
      <alignment horizontal="center"/>
    </xf>
    <xf numFmtId="0" fontId="3" fillId="3" borderId="13" xfId="0" applyFont="1" applyFill="1" applyBorder="1" applyAlignment="1">
      <alignment horizontal="center"/>
    </xf>
    <xf numFmtId="164" fontId="5" fillId="4" borderId="14" xfId="0" applyNumberFormat="1" applyFont="1" applyFill="1" applyBorder="1"/>
    <xf numFmtId="0" fontId="6" fillId="0" borderId="13" xfId="0" applyFont="1" applyBorder="1" applyAlignment="1"/>
    <xf numFmtId="164" fontId="4" fillId="4" borderId="14" xfId="0" applyNumberFormat="1" applyFont="1" applyFill="1" applyBorder="1"/>
    <xf numFmtId="164" fontId="6" fillId="4" borderId="14" xfId="0" applyNumberFormat="1" applyFont="1" applyFill="1" applyBorder="1"/>
    <xf numFmtId="0" fontId="4" fillId="4" borderId="14" xfId="0" applyFont="1" applyFill="1" applyBorder="1"/>
    <xf numFmtId="1" fontId="5" fillId="4" borderId="14" xfId="0" applyNumberFormat="1" applyFont="1" applyFill="1" applyBorder="1"/>
    <xf numFmtId="0" fontId="4" fillId="3" borderId="13" xfId="0" applyFont="1" applyFill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164" fontId="9" fillId="4" borderId="14" xfId="0" applyNumberFormat="1" applyFont="1" applyFill="1" applyBorder="1"/>
    <xf numFmtId="0" fontId="9" fillId="4" borderId="14" xfId="0" applyFont="1" applyFill="1" applyBorder="1"/>
    <xf numFmtId="0" fontId="6" fillId="4" borderId="14" xfId="0" applyFont="1" applyFill="1" applyBorder="1"/>
    <xf numFmtId="0" fontId="4" fillId="0" borderId="15" xfId="0" applyFont="1" applyBorder="1" applyAlignment="1">
      <alignment horizontal="center"/>
    </xf>
    <xf numFmtId="0" fontId="0" fillId="0" borderId="16" xfId="0" applyFont="1" applyBorder="1"/>
    <xf numFmtId="4" fontId="4" fillId="0" borderId="17" xfId="0" applyNumberFormat="1" applyFont="1" applyBorder="1"/>
    <xf numFmtId="0" fontId="4" fillId="4" borderId="18" xfId="0" applyFont="1" applyFill="1" applyBorder="1"/>
    <xf numFmtId="0" fontId="0" fillId="0" borderId="1" xfId="0" applyFont="1" applyBorder="1"/>
    <xf numFmtId="0" fontId="9" fillId="0" borderId="2" xfId="0" applyFont="1" applyBorder="1" applyAlignment="1">
      <alignment horizontal="left"/>
    </xf>
    <xf numFmtId="4" fontId="9" fillId="0" borderId="2" xfId="0" applyNumberFormat="1" applyFont="1" applyBorder="1"/>
    <xf numFmtId="0" fontId="6" fillId="0" borderId="8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6" xfId="0" applyFont="1" applyBorder="1" applyAlignment="1">
      <alignment horizontal="left"/>
    </xf>
    <xf numFmtId="4" fontId="5" fillId="0" borderId="6" xfId="0" applyNumberFormat="1" applyFont="1" applyBorder="1"/>
    <xf numFmtId="164" fontId="5" fillId="4" borderId="19" xfId="0" applyNumberFormat="1" applyFont="1" applyFill="1" applyBorder="1"/>
    <xf numFmtId="164" fontId="6" fillId="4" borderId="19" xfId="0" applyNumberFormat="1" applyFont="1" applyFill="1" applyBorder="1"/>
    <xf numFmtId="0" fontId="12" fillId="4" borderId="14" xfId="0" applyFont="1" applyFill="1" applyBorder="1"/>
    <xf numFmtId="0" fontId="4" fillId="0" borderId="11" xfId="0" applyFont="1" applyBorder="1" applyAlignment="1">
      <alignment horizontal="center"/>
    </xf>
    <xf numFmtId="0" fontId="3" fillId="3" borderId="21" xfId="0" applyFont="1" applyFill="1" applyBorder="1" applyAlignment="1">
      <alignment horizontal="center"/>
    </xf>
    <xf numFmtId="0" fontId="6" fillId="4" borderId="20" xfId="0" applyFont="1" applyFill="1" applyBorder="1"/>
    <xf numFmtId="0" fontId="4" fillId="0" borderId="21" xfId="0" applyFont="1" applyFill="1" applyBorder="1" applyAlignment="1">
      <alignment horizontal="center"/>
    </xf>
    <xf numFmtId="0" fontId="4" fillId="0" borderId="13" xfId="0" applyFont="1" applyFill="1" applyBorder="1" applyAlignment="1">
      <alignment horizontal="center"/>
    </xf>
    <xf numFmtId="0" fontId="6" fillId="0" borderId="1" xfId="0" applyFont="1" applyBorder="1" applyAlignment="1">
      <alignment horizontal="left"/>
    </xf>
    <xf numFmtId="4" fontId="6" fillId="0" borderId="1" xfId="0" applyNumberFormat="1" applyFont="1" applyBorder="1"/>
    <xf numFmtId="0" fontId="6" fillId="0" borderId="6" xfId="0" applyFont="1" applyFill="1" applyBorder="1" applyAlignment="1">
      <alignment horizontal="left"/>
    </xf>
    <xf numFmtId="4" fontId="6" fillId="0" borderId="6" xfId="0" applyNumberFormat="1" applyFont="1" applyFill="1" applyBorder="1"/>
    <xf numFmtId="0" fontId="6" fillId="0" borderId="6" xfId="0" applyFont="1" applyFill="1" applyBorder="1"/>
    <xf numFmtId="0" fontId="6" fillId="0" borderId="7" xfId="0" applyFont="1" applyFill="1" applyBorder="1" applyAlignment="1">
      <alignment horizontal="left"/>
    </xf>
    <xf numFmtId="4" fontId="6" fillId="0" borderId="7" xfId="0" applyNumberFormat="1" applyFont="1" applyFill="1" applyBorder="1"/>
    <xf numFmtId="0" fontId="6" fillId="0" borderId="7" xfId="0" applyFont="1" applyFill="1" applyBorder="1"/>
    <xf numFmtId="164" fontId="5" fillId="4" borderId="22" xfId="0" applyNumberFormat="1" applyFont="1" applyFill="1" applyBorder="1"/>
    <xf numFmtId="0" fontId="3" fillId="4" borderId="14" xfId="0" applyFont="1" applyFill="1" applyBorder="1"/>
    <xf numFmtId="0" fontId="3" fillId="0" borderId="11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3" fillId="0" borderId="0" xfId="0" applyFont="1" applyBorder="1"/>
    <xf numFmtId="0" fontId="13" fillId="0" borderId="0" xfId="0" applyFont="1" applyBorder="1"/>
    <xf numFmtId="0" fontId="13" fillId="4" borderId="14" xfId="0" applyFont="1" applyFill="1" applyBorder="1"/>
    <xf numFmtId="0" fontId="4" fillId="0" borderId="0" xfId="0" applyFont="1" applyBorder="1"/>
    <xf numFmtId="164" fontId="12" fillId="4" borderId="14" xfId="0" applyNumberFormat="1" applyFont="1" applyFill="1" applyBorder="1"/>
    <xf numFmtId="0" fontId="3" fillId="0" borderId="13" xfId="0" applyFont="1" applyFill="1" applyBorder="1" applyAlignment="1">
      <alignment horizontal="center"/>
    </xf>
    <xf numFmtId="0" fontId="17" fillId="3" borderId="0" xfId="0" applyFont="1" applyFill="1" applyBorder="1" applyAlignment="1">
      <alignment horizontal="center"/>
    </xf>
    <xf numFmtId="0" fontId="0" fillId="0" borderId="4" xfId="0" applyBorder="1"/>
    <xf numFmtId="0" fontId="6" fillId="0" borderId="0" xfId="0" applyFont="1" applyBorder="1" applyAlignment="1">
      <alignment horizontal="left"/>
    </xf>
    <xf numFmtId="0" fontId="0" fillId="0" borderId="23" xfId="0" applyFont="1" applyBorder="1"/>
    <xf numFmtId="0" fontId="6" fillId="0" borderId="0" xfId="0" applyFont="1" applyFill="1" applyBorder="1" applyAlignment="1">
      <alignment horizontal="left"/>
    </xf>
    <xf numFmtId="4" fontId="6" fillId="0" borderId="0" xfId="0" applyNumberFormat="1" applyFont="1" applyFill="1" applyBorder="1"/>
    <xf numFmtId="0" fontId="6" fillId="0" borderId="0" xfId="0" applyFont="1" applyFill="1" applyBorder="1"/>
    <xf numFmtId="0" fontId="3" fillId="3" borderId="8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4" fontId="3" fillId="3" borderId="6" xfId="0" applyNumberFormat="1" applyFont="1" applyFill="1" applyBorder="1"/>
    <xf numFmtId="4" fontId="4" fillId="0" borderId="2" xfId="0" applyNumberFormat="1" applyFont="1" applyBorder="1"/>
    <xf numFmtId="0" fontId="4" fillId="0" borderId="0" xfId="0" applyFont="1" applyBorder="1" applyAlignment="1">
      <alignment horizontal="left"/>
    </xf>
    <xf numFmtId="4" fontId="4" fillId="0" borderId="0" xfId="0" applyNumberFormat="1" applyFont="1" applyBorder="1"/>
    <xf numFmtId="0" fontId="3" fillId="5" borderId="0" xfId="0" applyFont="1" applyFill="1" applyBorder="1" applyAlignment="1">
      <alignment horizontal="left"/>
    </xf>
    <xf numFmtId="4" fontId="5" fillId="5" borderId="0" xfId="0" applyNumberFormat="1" applyFont="1" applyFill="1" applyBorder="1"/>
    <xf numFmtId="0" fontId="11" fillId="0" borderId="23" xfId="0" applyFont="1" applyBorder="1"/>
    <xf numFmtId="4" fontId="3" fillId="3" borderId="25" xfId="0" applyNumberFormat="1" applyFont="1" applyFill="1" applyBorder="1"/>
    <xf numFmtId="164" fontId="5" fillId="4" borderId="25" xfId="0" applyNumberFormat="1" applyFont="1" applyFill="1" applyBorder="1"/>
    <xf numFmtId="0" fontId="19" fillId="0" borderId="0" xfId="0" applyFont="1"/>
    <xf numFmtId="4" fontId="19" fillId="0" borderId="0" xfId="0" applyNumberFormat="1" applyFont="1"/>
    <xf numFmtId="4" fontId="18" fillId="0" borderId="0" xfId="0" applyNumberFormat="1" applyFont="1" applyBorder="1"/>
    <xf numFmtId="0" fontId="20" fillId="0" borderId="0" xfId="0" applyFont="1" applyBorder="1" applyAlignment="1">
      <alignment horizontal="left"/>
    </xf>
    <xf numFmtId="0" fontId="0" fillId="0" borderId="0" xfId="0" applyBorder="1" applyAlignment="1">
      <alignment wrapText="1"/>
    </xf>
    <xf numFmtId="0" fontId="6" fillId="0" borderId="28" xfId="0" applyFont="1" applyBorder="1" applyAlignment="1">
      <alignment horizontal="left"/>
    </xf>
    <xf numFmtId="4" fontId="9" fillId="0" borderId="1" xfId="0" applyNumberFormat="1" applyFont="1" applyBorder="1"/>
    <xf numFmtId="0" fontId="7" fillId="0" borderId="0" xfId="0" applyFont="1" applyBorder="1" applyAlignment="1">
      <alignment horizontal="left"/>
    </xf>
    <xf numFmtId="0" fontId="0" fillId="0" borderId="0" xfId="0" applyFont="1" applyBorder="1"/>
    <xf numFmtId="0" fontId="4" fillId="0" borderId="6" xfId="0" applyFont="1" applyBorder="1" applyAlignment="1">
      <alignment horizontal="center"/>
    </xf>
    <xf numFmtId="0" fontId="0" fillId="0" borderId="6" xfId="0" applyFont="1" applyBorder="1"/>
    <xf numFmtId="4" fontId="4" fillId="0" borderId="6" xfId="0" applyNumberFormat="1" applyFont="1" applyBorder="1"/>
    <xf numFmtId="0" fontId="0" fillId="0" borderId="7" xfId="0" applyFont="1" applyBorder="1"/>
    <xf numFmtId="4" fontId="4" fillId="0" borderId="7" xfId="0" applyNumberFormat="1" applyFont="1" applyBorder="1"/>
    <xf numFmtId="0" fontId="9" fillId="0" borderId="1" xfId="0" applyFont="1" applyBorder="1" applyAlignment="1">
      <alignment horizontal="left"/>
    </xf>
    <xf numFmtId="0" fontId="21" fillId="0" borderId="0" xfId="0" applyFont="1" applyBorder="1" applyAlignment="1">
      <alignment horizontal="left"/>
    </xf>
    <xf numFmtId="0" fontId="7" fillId="0" borderId="0" xfId="0" applyFont="1" applyBorder="1"/>
    <xf numFmtId="0" fontId="3" fillId="3" borderId="26" xfId="0" applyFont="1" applyFill="1" applyBorder="1" applyAlignment="1">
      <alignment horizontal="center"/>
    </xf>
    <xf numFmtId="0" fontId="3" fillId="3" borderId="24" xfId="0" applyFont="1" applyFill="1" applyBorder="1" applyAlignment="1">
      <alignment horizontal="center"/>
    </xf>
    <xf numFmtId="0" fontId="3" fillId="3" borderId="27" xfId="0" applyFont="1" applyFill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CC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B3B3B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60"/>
  <sheetViews>
    <sheetView tabSelected="1" topLeftCell="A274" workbookViewId="0">
      <pane xSplit="14190" topLeftCell="L1"/>
      <selection activeCell="B290" sqref="B290:G311"/>
      <selection pane="topRight" activeCell="L266" sqref="L266"/>
    </sheetView>
  </sheetViews>
  <sheetFormatPr defaultRowHeight="12.75"/>
  <cols>
    <col min="1" max="1" width="4.85546875" customWidth="1"/>
    <col min="2" max="2" width="8.140625" customWidth="1"/>
    <col min="3" max="3" width="43.7109375" customWidth="1"/>
    <col min="4" max="4" width="15.7109375" customWidth="1"/>
    <col min="5" max="5" width="14.28515625" customWidth="1"/>
    <col min="6" max="6" width="6.28515625" customWidth="1"/>
    <col min="7" max="7" width="11.140625" customWidth="1"/>
  </cols>
  <sheetData>
    <row r="1" spans="1:6" ht="12" customHeight="1">
      <c r="A1" s="1"/>
      <c r="B1" s="1"/>
      <c r="C1" s="1"/>
      <c r="D1" s="1"/>
      <c r="E1" s="1" t="s">
        <v>96</v>
      </c>
      <c r="F1" s="1"/>
    </row>
    <row r="2" spans="1:6" ht="14.25" customHeight="1">
      <c r="A2" s="1"/>
      <c r="B2" s="2" t="s">
        <v>0</v>
      </c>
      <c r="C2" s="3" t="s">
        <v>98</v>
      </c>
      <c r="D2" s="1"/>
      <c r="E2" s="1"/>
      <c r="F2" s="1"/>
    </row>
    <row r="3" spans="1:6">
      <c r="A3" s="61"/>
      <c r="B3" s="62"/>
      <c r="C3" s="63"/>
      <c r="D3" s="62" t="s">
        <v>1</v>
      </c>
      <c r="E3" s="62" t="s">
        <v>2</v>
      </c>
      <c r="F3" s="64"/>
    </row>
    <row r="4" spans="1:6">
      <c r="A4" s="65" t="s">
        <v>3</v>
      </c>
      <c r="B4" s="4" t="s">
        <v>4</v>
      </c>
      <c r="C4" s="4" t="s">
        <v>5</v>
      </c>
      <c r="D4" s="5" t="s">
        <v>6</v>
      </c>
      <c r="E4" s="5"/>
      <c r="F4" s="66" t="s">
        <v>7</v>
      </c>
    </row>
    <row r="5" spans="1:6" ht="12.75" customHeight="1">
      <c r="A5" s="67" t="s">
        <v>8</v>
      </c>
      <c r="B5" s="6"/>
      <c r="C5" s="7" t="s">
        <v>9</v>
      </c>
      <c r="D5" s="8">
        <f>SUM(D6+D9+D13)</f>
        <v>277194.01</v>
      </c>
      <c r="E5" s="8">
        <f>SUM(E6+E9+E13)</f>
        <v>131631.67000000001</v>
      </c>
      <c r="F5" s="68">
        <f>E5/D5*100</f>
        <v>47.487198587011314</v>
      </c>
    </row>
    <row r="6" spans="1:6" ht="12.75" customHeight="1">
      <c r="A6" s="69"/>
      <c r="B6" s="9" t="s">
        <v>10</v>
      </c>
      <c r="C6" s="10" t="s">
        <v>11</v>
      </c>
      <c r="D6" s="11">
        <f>SUM(D7:D7)</f>
        <v>6000</v>
      </c>
      <c r="E6" s="11">
        <f>SUM(E7:E7)</f>
        <v>0</v>
      </c>
      <c r="F6" s="68">
        <f>E6/D6*100</f>
        <v>0</v>
      </c>
    </row>
    <row r="7" spans="1:6" ht="12.75" customHeight="1">
      <c r="A7" s="69"/>
      <c r="B7" s="12"/>
      <c r="C7" s="13" t="s">
        <v>12</v>
      </c>
      <c r="D7" s="14">
        <f>SUM(D8:D8)</f>
        <v>6000</v>
      </c>
      <c r="E7" s="14">
        <f>SUM(E8:E8)</f>
        <v>0</v>
      </c>
      <c r="F7" s="70">
        <f>E7/D7*100</f>
        <v>0</v>
      </c>
    </row>
    <row r="8" spans="1:6" ht="12.75" customHeight="1">
      <c r="A8" s="69"/>
      <c r="B8" s="12"/>
      <c r="C8" s="15" t="s">
        <v>14</v>
      </c>
      <c r="D8" s="16">
        <v>6000</v>
      </c>
      <c r="E8" s="16">
        <v>0</v>
      </c>
      <c r="F8" s="71"/>
    </row>
    <row r="9" spans="1:6" ht="12.75" customHeight="1">
      <c r="A9" s="69"/>
      <c r="B9" s="9" t="s">
        <v>15</v>
      </c>
      <c r="C9" s="17" t="s">
        <v>16</v>
      </c>
      <c r="D9" s="18">
        <f>SUM(D12)</f>
        <v>11680</v>
      </c>
      <c r="E9" s="18">
        <f>SUM(E12)</f>
        <v>6261.66</v>
      </c>
      <c r="F9" s="68">
        <f>E9/D9*100</f>
        <v>53.610102739726031</v>
      </c>
    </row>
    <row r="10" spans="1:6" ht="12.75" customHeight="1">
      <c r="A10" s="69"/>
      <c r="B10" s="19"/>
      <c r="C10" s="20" t="s">
        <v>17</v>
      </c>
      <c r="D10" s="14">
        <f>SUM(D12)</f>
        <v>11680</v>
      </c>
      <c r="E10" s="14">
        <f>SUM(E12)</f>
        <v>6261.66</v>
      </c>
      <c r="F10" s="71">
        <f>E10/D10*100</f>
        <v>53.610102739726031</v>
      </c>
    </row>
    <row r="11" spans="1:6" ht="12.75" customHeight="1">
      <c r="A11" s="69"/>
      <c r="B11" s="19"/>
      <c r="C11" s="21" t="s">
        <v>18</v>
      </c>
      <c r="D11" s="22">
        <f>SUM(D12)</f>
        <v>11680</v>
      </c>
      <c r="E11" s="22">
        <f>SUM(E12)</f>
        <v>6261.66</v>
      </c>
      <c r="F11" s="71"/>
    </row>
    <row r="12" spans="1:6" ht="12.75" customHeight="1">
      <c r="A12" s="69"/>
      <c r="B12" s="12"/>
      <c r="C12" s="23" t="s">
        <v>19</v>
      </c>
      <c r="D12" s="16">
        <v>11680</v>
      </c>
      <c r="E12" s="16">
        <v>6261.66</v>
      </c>
      <c r="F12" s="72"/>
    </row>
    <row r="13" spans="1:6" ht="12.75" customHeight="1">
      <c r="A13" s="69"/>
      <c r="B13" s="9" t="s">
        <v>20</v>
      </c>
      <c r="C13" s="17" t="s">
        <v>21</v>
      </c>
      <c r="D13" s="18">
        <f>SUM(D14+D16)</f>
        <v>259514.01</v>
      </c>
      <c r="E13" s="18">
        <f>SUM(E14+E16)</f>
        <v>125370.01000000001</v>
      </c>
      <c r="F13" s="73">
        <f>E13/D13*100</f>
        <v>48.309534425521001</v>
      </c>
    </row>
    <row r="14" spans="1:6" ht="12.75" customHeight="1">
      <c r="A14" s="69"/>
      <c r="B14" s="9"/>
      <c r="C14" s="13" t="s">
        <v>12</v>
      </c>
      <c r="D14" s="14">
        <f>SUM(D15:D15)</f>
        <v>134144</v>
      </c>
      <c r="E14" s="14">
        <f>SUM(E15:E15)</f>
        <v>0</v>
      </c>
      <c r="F14" s="70">
        <f>E14/D14*100</f>
        <v>0</v>
      </c>
    </row>
    <row r="15" spans="1:6" ht="12.75" customHeight="1">
      <c r="A15" s="69"/>
      <c r="B15" s="9"/>
      <c r="C15" s="15" t="s">
        <v>14</v>
      </c>
      <c r="D15" s="16">
        <v>134144</v>
      </c>
      <c r="E15" s="16">
        <v>0</v>
      </c>
      <c r="F15" s="71"/>
    </row>
    <row r="16" spans="1:6" ht="12.75" customHeight="1">
      <c r="A16" s="69"/>
      <c r="B16" s="12"/>
      <c r="C16" s="20" t="s">
        <v>17</v>
      </c>
      <c r="D16" s="14">
        <f>SUM(D18:D19)</f>
        <v>125370.01000000001</v>
      </c>
      <c r="E16" s="14">
        <f>SUM(E18:E19)</f>
        <v>125370.01000000001</v>
      </c>
      <c r="F16" s="71">
        <f>E16/D16*100</f>
        <v>100</v>
      </c>
    </row>
    <row r="17" spans="1:6" ht="12.75" customHeight="1">
      <c r="A17" s="69"/>
      <c r="B17" s="12"/>
      <c r="C17" s="21" t="s">
        <v>18</v>
      </c>
      <c r="D17" s="22">
        <f>SUM(D18:D19)</f>
        <v>125370.01000000001</v>
      </c>
      <c r="E17" s="22">
        <f>SUM(E18:E19)</f>
        <v>125370.01000000001</v>
      </c>
      <c r="F17" s="72"/>
    </row>
    <row r="18" spans="1:6" ht="12.75" customHeight="1">
      <c r="A18" s="69"/>
      <c r="B18" s="12"/>
      <c r="C18" s="24" t="s">
        <v>22</v>
      </c>
      <c r="D18" s="16">
        <v>1555.32</v>
      </c>
      <c r="E18" s="16">
        <v>1555.32</v>
      </c>
      <c r="F18" s="72"/>
    </row>
    <row r="19" spans="1:6" ht="12.75" customHeight="1">
      <c r="A19" s="69"/>
      <c r="B19" s="12"/>
      <c r="C19" s="23" t="s">
        <v>19</v>
      </c>
      <c r="D19" s="16">
        <v>123814.69</v>
      </c>
      <c r="E19" s="16">
        <v>123814.69</v>
      </c>
      <c r="F19" s="72"/>
    </row>
    <row r="20" spans="1:6" ht="12.75" customHeight="1">
      <c r="A20" s="67">
        <v>400</v>
      </c>
      <c r="B20" s="6"/>
      <c r="C20" s="7" t="s">
        <v>24</v>
      </c>
      <c r="D20" s="8">
        <f>SUM(D22)</f>
        <v>154076</v>
      </c>
      <c r="E20" s="8">
        <f>SUM(E22)</f>
        <v>63692.979999999996</v>
      </c>
      <c r="F20" s="68">
        <f>E20/D20*100</f>
        <v>41.338677016537289</v>
      </c>
    </row>
    <row r="21" spans="1:6" ht="9.75" customHeight="1">
      <c r="A21" s="74"/>
      <c r="B21" s="6"/>
      <c r="C21" s="7" t="s">
        <v>25</v>
      </c>
      <c r="D21" s="25"/>
      <c r="E21" s="25"/>
      <c r="F21" s="72"/>
    </row>
    <row r="22" spans="1:6" ht="12.75" customHeight="1">
      <c r="A22" s="75"/>
      <c r="B22" s="9">
        <v>40002</v>
      </c>
      <c r="C22" s="26" t="s">
        <v>26</v>
      </c>
      <c r="D22" s="18">
        <f>SUM(D23)</f>
        <v>154076</v>
      </c>
      <c r="E22" s="18">
        <f>SUM(E23)</f>
        <v>63692.979999999996</v>
      </c>
      <c r="F22" s="68">
        <f>E22/D22*100</f>
        <v>41.338677016537289</v>
      </c>
    </row>
    <row r="23" spans="1:6" ht="12.75" customHeight="1">
      <c r="A23" s="76"/>
      <c r="B23" s="12"/>
      <c r="C23" s="20" t="s">
        <v>17</v>
      </c>
      <c r="D23" s="14">
        <f>SUM(D24:D25)</f>
        <v>154076</v>
      </c>
      <c r="E23" s="14">
        <f>SUM(E24:E25)</f>
        <v>63692.979999999996</v>
      </c>
      <c r="F23" s="71">
        <f>E23/D23*100</f>
        <v>41.338677016537289</v>
      </c>
    </row>
    <row r="24" spans="1:6" ht="12.75" customHeight="1">
      <c r="A24" s="76"/>
      <c r="B24" s="12"/>
      <c r="C24" s="21" t="s">
        <v>27</v>
      </c>
      <c r="D24" s="22">
        <v>700</v>
      </c>
      <c r="E24" s="22">
        <v>0</v>
      </c>
      <c r="F24" s="72"/>
    </row>
    <row r="25" spans="1:6" ht="12.75" customHeight="1">
      <c r="A25" s="76"/>
      <c r="B25" s="12"/>
      <c r="C25" s="21" t="s">
        <v>18</v>
      </c>
      <c r="D25" s="22">
        <f>SUM(D26:D27)</f>
        <v>153376</v>
      </c>
      <c r="E25" s="22">
        <f>SUM(E26:E27)</f>
        <v>63692.979999999996</v>
      </c>
      <c r="F25" s="72"/>
    </row>
    <row r="26" spans="1:6" ht="12.75" customHeight="1">
      <c r="A26" s="76"/>
      <c r="B26" s="12"/>
      <c r="C26" s="24" t="s">
        <v>22</v>
      </c>
      <c r="D26" s="16">
        <v>35176</v>
      </c>
      <c r="E26" s="16">
        <v>16994.310000000001</v>
      </c>
      <c r="F26" s="72"/>
    </row>
    <row r="27" spans="1:6" ht="12.75" customHeight="1">
      <c r="A27" s="76"/>
      <c r="B27" s="12"/>
      <c r="C27" s="23" t="s">
        <v>19</v>
      </c>
      <c r="D27" s="16">
        <v>118200</v>
      </c>
      <c r="E27" s="16">
        <v>46698.67</v>
      </c>
      <c r="F27" s="72"/>
    </row>
    <row r="28" spans="1:6" ht="12.75" customHeight="1">
      <c r="A28" s="67">
        <v>600</v>
      </c>
      <c r="B28" s="6"/>
      <c r="C28" s="27" t="s">
        <v>28</v>
      </c>
      <c r="D28" s="8">
        <f>SUM(D29)</f>
        <v>2198271</v>
      </c>
      <c r="E28" s="8">
        <f>SUM(E29)</f>
        <v>97291.180000000008</v>
      </c>
      <c r="F28" s="68">
        <f>E28/D28*100</f>
        <v>4.4258046437404674</v>
      </c>
    </row>
    <row r="29" spans="1:6" ht="12.75" customHeight="1">
      <c r="A29" s="75"/>
      <c r="B29" s="9">
        <v>60016</v>
      </c>
      <c r="C29" s="17" t="s">
        <v>29</v>
      </c>
      <c r="D29" s="18">
        <f>SUM(D30+D32)</f>
        <v>2198271</v>
      </c>
      <c r="E29" s="18">
        <f>SUM(E30+E32)</f>
        <v>97291.180000000008</v>
      </c>
      <c r="F29" s="68">
        <f>E29/D29*100</f>
        <v>4.4258046437404674</v>
      </c>
    </row>
    <row r="30" spans="1:6" ht="12.75" customHeight="1">
      <c r="A30" s="75"/>
      <c r="B30" s="19"/>
      <c r="C30" s="13" t="s">
        <v>12</v>
      </c>
      <c r="D30" s="14">
        <f>SUM(D31)</f>
        <v>1909461</v>
      </c>
      <c r="E30" s="14">
        <f>SUM(E31)</f>
        <v>5739.9</v>
      </c>
      <c r="F30" s="71">
        <f>E30/D30*100</f>
        <v>0.30060315450276281</v>
      </c>
    </row>
    <row r="31" spans="1:6" ht="12.75" customHeight="1">
      <c r="A31" s="77"/>
      <c r="B31" s="12"/>
      <c r="C31" s="15" t="s">
        <v>14</v>
      </c>
      <c r="D31" s="16">
        <v>1909461</v>
      </c>
      <c r="E31" s="16">
        <v>5739.9</v>
      </c>
      <c r="F31" s="71"/>
    </row>
    <row r="32" spans="1:6" ht="12.75" customHeight="1">
      <c r="A32" s="77"/>
      <c r="B32" s="12"/>
      <c r="C32" s="20" t="s">
        <v>17</v>
      </c>
      <c r="D32" s="14">
        <f>SUM(D33:D34)</f>
        <v>288810</v>
      </c>
      <c r="E32" s="14">
        <f>SUM(E33:E34)</f>
        <v>91551.280000000013</v>
      </c>
      <c r="F32" s="71">
        <f>E32/D32*100</f>
        <v>31.699484089886088</v>
      </c>
    </row>
    <row r="33" spans="1:6" ht="12.75" customHeight="1">
      <c r="A33" s="77"/>
      <c r="B33" s="12"/>
      <c r="C33" s="21" t="s">
        <v>27</v>
      </c>
      <c r="D33" s="16">
        <v>1300</v>
      </c>
      <c r="E33" s="16">
        <v>2.46</v>
      </c>
      <c r="F33" s="72"/>
    </row>
    <row r="34" spans="1:6" ht="12.75" customHeight="1">
      <c r="A34" s="77"/>
      <c r="B34" s="12"/>
      <c r="C34" s="21" t="s">
        <v>18</v>
      </c>
      <c r="D34" s="16">
        <f>SUM(D35:D36)</f>
        <v>287510</v>
      </c>
      <c r="E34" s="16">
        <f>SUM(E35:E36)</f>
        <v>91548.82</v>
      </c>
      <c r="F34" s="72"/>
    </row>
    <row r="35" spans="1:6" ht="12.75" customHeight="1">
      <c r="A35" s="76"/>
      <c r="B35" s="12"/>
      <c r="C35" s="24" t="s">
        <v>22</v>
      </c>
      <c r="D35" s="16">
        <v>62946</v>
      </c>
      <c r="E35" s="16">
        <v>34756.39</v>
      </c>
      <c r="F35" s="72"/>
    </row>
    <row r="36" spans="1:6" ht="12.75" customHeight="1">
      <c r="A36" s="76"/>
      <c r="B36" s="12"/>
      <c r="C36" s="23" t="s">
        <v>19</v>
      </c>
      <c r="D36" s="16">
        <v>224564</v>
      </c>
      <c r="E36" s="16">
        <v>56792.43</v>
      </c>
      <c r="F36" s="72"/>
    </row>
    <row r="37" spans="1:6" ht="12.75" customHeight="1">
      <c r="A37" s="67">
        <v>700</v>
      </c>
      <c r="B37" s="6"/>
      <c r="C37" s="7" t="s">
        <v>30</v>
      </c>
      <c r="D37" s="8">
        <f>SUM(D39+D42)</f>
        <v>2078215</v>
      </c>
      <c r="E37" s="8">
        <f>SUM(E39+E42)</f>
        <v>173152.21</v>
      </c>
      <c r="F37" s="68">
        <f>E37/D37*100</f>
        <v>8.3317755862603242</v>
      </c>
    </row>
    <row r="38" spans="1:6" ht="12.75" customHeight="1">
      <c r="A38" s="75"/>
      <c r="B38" s="9">
        <v>70005</v>
      </c>
      <c r="C38" s="17" t="s">
        <v>31</v>
      </c>
      <c r="D38" s="28">
        <f>SUM(D39+D42)</f>
        <v>2078215</v>
      </c>
      <c r="E38" s="28">
        <f>SUM(E39+E42)</f>
        <v>173152.21</v>
      </c>
      <c r="F38" s="68">
        <f>E38/D38*100</f>
        <v>8.3317755862603242</v>
      </c>
    </row>
    <row r="39" spans="1:6" ht="12.75" customHeight="1">
      <c r="A39" s="75"/>
      <c r="B39" s="19"/>
      <c r="C39" s="13" t="s">
        <v>12</v>
      </c>
      <c r="D39" s="14">
        <f>SUM(D40:D41)</f>
        <v>1772520</v>
      </c>
      <c r="E39" s="14">
        <f>SUM(E40:E41)</f>
        <v>13652</v>
      </c>
      <c r="F39" s="78">
        <f>E39/D39*100</f>
        <v>0.77020287500282081</v>
      </c>
    </row>
    <row r="40" spans="1:6" ht="12.75" customHeight="1">
      <c r="A40" s="75"/>
      <c r="B40" s="19"/>
      <c r="C40" s="15" t="s">
        <v>13</v>
      </c>
      <c r="D40" s="16">
        <v>1334069</v>
      </c>
      <c r="E40" s="16">
        <v>0</v>
      </c>
      <c r="F40" s="71"/>
    </row>
    <row r="41" spans="1:6" ht="12.75" customHeight="1">
      <c r="A41" s="75"/>
      <c r="B41" s="19"/>
      <c r="C41" s="15" t="s">
        <v>14</v>
      </c>
      <c r="D41" s="16">
        <v>438451</v>
      </c>
      <c r="E41" s="16">
        <v>13652</v>
      </c>
      <c r="F41" s="71"/>
    </row>
    <row r="42" spans="1:6" ht="12.75" customHeight="1">
      <c r="A42" s="75"/>
      <c r="B42" s="19"/>
      <c r="C42" s="20" t="s">
        <v>17</v>
      </c>
      <c r="D42" s="14">
        <f>SUM(D44:D45)</f>
        <v>305695</v>
      </c>
      <c r="E42" s="14">
        <f>SUM(E44:E45)</f>
        <v>159500.21</v>
      </c>
      <c r="F42" s="71">
        <f>E42/D42*100</f>
        <v>52.17625738072261</v>
      </c>
    </row>
    <row r="43" spans="1:6" ht="12.75" customHeight="1">
      <c r="A43" s="75"/>
      <c r="B43" s="19"/>
      <c r="C43" s="29" t="s">
        <v>18</v>
      </c>
      <c r="D43" s="22">
        <f>SUM(D44:D45)</f>
        <v>305695</v>
      </c>
      <c r="E43" s="22">
        <f>SUM(E44:E45)</f>
        <v>159500.21</v>
      </c>
      <c r="F43" s="79"/>
    </row>
    <row r="44" spans="1:6" ht="12.75" customHeight="1">
      <c r="A44" s="77"/>
      <c r="B44" s="12"/>
      <c r="C44" s="24" t="s">
        <v>22</v>
      </c>
      <c r="D44" s="16">
        <v>16250</v>
      </c>
      <c r="E44" s="16">
        <v>8247.0300000000007</v>
      </c>
      <c r="F44" s="72"/>
    </row>
    <row r="45" spans="1:6" ht="12.75" customHeight="1">
      <c r="A45" s="77"/>
      <c r="B45" s="12"/>
      <c r="C45" s="23" t="s">
        <v>19</v>
      </c>
      <c r="D45" s="16">
        <v>289445</v>
      </c>
      <c r="E45" s="16">
        <v>151253.18</v>
      </c>
      <c r="F45" s="72"/>
    </row>
    <row r="46" spans="1:6" ht="12.75" customHeight="1">
      <c r="A46" s="67">
        <v>710</v>
      </c>
      <c r="B46" s="7"/>
      <c r="C46" s="7" t="s">
        <v>32</v>
      </c>
      <c r="D46" s="8">
        <f>SUM(D47)</f>
        <v>27700</v>
      </c>
      <c r="E46" s="8">
        <f>SUM(E47)</f>
        <v>8609.1</v>
      </c>
      <c r="F46" s="68">
        <f>E46/D46*100</f>
        <v>31.07978339350181</v>
      </c>
    </row>
    <row r="47" spans="1:6" ht="12.75" customHeight="1">
      <c r="A47" s="75"/>
      <c r="B47" s="9">
        <v>71004</v>
      </c>
      <c r="C47" s="17" t="s">
        <v>33</v>
      </c>
      <c r="D47" s="18">
        <f>SUM(D48)</f>
        <v>27700</v>
      </c>
      <c r="E47" s="18">
        <f>SUM(E48)</f>
        <v>8609.1</v>
      </c>
      <c r="F47" s="68">
        <f>E47/D47*100</f>
        <v>31.07978339350181</v>
      </c>
    </row>
    <row r="48" spans="1:6" ht="12.75" customHeight="1">
      <c r="A48" s="77"/>
      <c r="B48" s="12"/>
      <c r="C48" s="20" t="s">
        <v>17</v>
      </c>
      <c r="D48" s="14">
        <f>SUM(D50:D51)</f>
        <v>27700</v>
      </c>
      <c r="E48" s="14">
        <f>SUM(E50:E51)</f>
        <v>8609.1</v>
      </c>
      <c r="F48" s="71">
        <f>E48/D48*100</f>
        <v>31.07978339350181</v>
      </c>
    </row>
    <row r="49" spans="1:6" ht="12.75" customHeight="1">
      <c r="A49" s="77"/>
      <c r="B49" s="12"/>
      <c r="C49" s="29" t="s">
        <v>18</v>
      </c>
      <c r="D49" s="22">
        <f>SUM(D50:D51)</f>
        <v>27700</v>
      </c>
      <c r="E49" s="22">
        <f>SUM(E50:E51)</f>
        <v>8609.1</v>
      </c>
      <c r="F49" s="79"/>
    </row>
    <row r="50" spans="1:6" ht="12.75" customHeight="1">
      <c r="A50" s="77"/>
      <c r="B50" s="12"/>
      <c r="C50" s="24" t="s">
        <v>22</v>
      </c>
      <c r="D50" s="16">
        <v>26000</v>
      </c>
      <c r="E50" s="16">
        <v>7900</v>
      </c>
      <c r="F50" s="72"/>
    </row>
    <row r="51" spans="1:6" ht="12.75" customHeight="1">
      <c r="A51" s="77"/>
      <c r="B51" s="12"/>
      <c r="C51" s="23" t="s">
        <v>19</v>
      </c>
      <c r="D51" s="16">
        <v>1700</v>
      </c>
      <c r="E51" s="16">
        <v>709.1</v>
      </c>
      <c r="F51" s="72"/>
    </row>
    <row r="52" spans="1:6" ht="12.75" customHeight="1">
      <c r="A52" s="67">
        <v>750</v>
      </c>
      <c r="B52" s="6"/>
      <c r="C52" s="7" t="s">
        <v>34</v>
      </c>
      <c r="D52" s="8">
        <f>SUM(D53+D61+D66+D74+D78)</f>
        <v>1326060</v>
      </c>
      <c r="E52" s="8">
        <f>SUM(E53+E61+E66+E74+E78)</f>
        <v>687900.37999999989</v>
      </c>
      <c r="F52" s="68">
        <f>E52/D52*100</f>
        <v>51.875509403797707</v>
      </c>
    </row>
    <row r="53" spans="1:6" ht="12.75" customHeight="1">
      <c r="A53" s="75"/>
      <c r="B53" s="9">
        <v>75011</v>
      </c>
      <c r="C53" s="26" t="s">
        <v>35</v>
      </c>
      <c r="D53" s="18">
        <f>SUM(D54)</f>
        <v>70218</v>
      </c>
      <c r="E53" s="18">
        <f>SUM(E54)</f>
        <v>34189.740000000005</v>
      </c>
      <c r="F53" s="68">
        <f>E53/D53*100</f>
        <v>48.690848500384526</v>
      </c>
    </row>
    <row r="54" spans="1:6" ht="12.75" customHeight="1">
      <c r="A54" s="75"/>
      <c r="B54" s="19"/>
      <c r="C54" s="20" t="s">
        <v>17</v>
      </c>
      <c r="D54" s="14">
        <f>SUM(D55:D56)</f>
        <v>70218</v>
      </c>
      <c r="E54" s="14">
        <f>SUM(E55:E56)</f>
        <v>34189.740000000005</v>
      </c>
      <c r="F54" s="71">
        <f>E54/D54*100</f>
        <v>48.690848500384526</v>
      </c>
    </row>
    <row r="55" spans="1:6" ht="12.75" customHeight="1">
      <c r="A55" s="76"/>
      <c r="B55" s="12"/>
      <c r="C55" s="21" t="s">
        <v>27</v>
      </c>
      <c r="D55" s="22">
        <v>100</v>
      </c>
      <c r="E55" s="22">
        <v>0</v>
      </c>
      <c r="F55" s="80"/>
    </row>
    <row r="56" spans="1:6" ht="12.75" customHeight="1">
      <c r="A56" s="76"/>
      <c r="B56" s="12"/>
      <c r="C56" s="21" t="s">
        <v>18</v>
      </c>
      <c r="D56" s="22">
        <f>SUM(D57:D58)</f>
        <v>70118</v>
      </c>
      <c r="E56" s="22">
        <f>SUM(E57:E58)</f>
        <v>34189.740000000005</v>
      </c>
      <c r="F56" s="80"/>
    </row>
    <row r="57" spans="1:6" ht="12.75" customHeight="1">
      <c r="A57" s="76"/>
      <c r="B57" s="12"/>
      <c r="C57" s="24" t="s">
        <v>22</v>
      </c>
      <c r="D57" s="16">
        <v>57427</v>
      </c>
      <c r="E57" s="16">
        <v>29679.24</v>
      </c>
      <c r="F57" s="72"/>
    </row>
    <row r="58" spans="1:6" ht="12.75" customHeight="1">
      <c r="A58" s="76"/>
      <c r="B58" s="12"/>
      <c r="C58" s="121" t="s">
        <v>19</v>
      </c>
      <c r="D58" s="51">
        <v>12691</v>
      </c>
      <c r="E58" s="51">
        <v>4510.5</v>
      </c>
      <c r="F58" s="72"/>
    </row>
    <row r="59" spans="1:6" ht="12.75" customHeight="1">
      <c r="A59" s="53"/>
      <c r="B59" s="53"/>
      <c r="C59" s="54"/>
      <c r="D59" s="55"/>
      <c r="E59" s="55"/>
      <c r="F59" s="56"/>
    </row>
    <row r="60" spans="1:6" ht="7.5" customHeight="1">
      <c r="A60" s="57"/>
      <c r="B60" s="57"/>
      <c r="C60" s="58"/>
      <c r="D60" s="59"/>
      <c r="E60" s="59"/>
      <c r="F60" s="60"/>
    </row>
    <row r="61" spans="1:6" ht="12.75" customHeight="1">
      <c r="A61" s="88"/>
      <c r="B61" s="89">
        <v>75022</v>
      </c>
      <c r="C61" s="90" t="s">
        <v>36</v>
      </c>
      <c r="D61" s="91">
        <f>SUM(D62)</f>
        <v>40000</v>
      </c>
      <c r="E61" s="91">
        <f>SUM(E62)</f>
        <v>19775.12</v>
      </c>
      <c r="F61" s="92">
        <f>E61/D61*100</f>
        <v>49.437799999999996</v>
      </c>
    </row>
    <row r="62" spans="1:6" ht="12.75" customHeight="1">
      <c r="A62" s="76"/>
      <c r="B62" s="12"/>
      <c r="C62" s="20" t="s">
        <v>17</v>
      </c>
      <c r="D62" s="14">
        <f>SUM(D63:D64)</f>
        <v>40000</v>
      </c>
      <c r="E62" s="14">
        <f>SUM(E63:E64)</f>
        <v>19775.12</v>
      </c>
      <c r="F62" s="71">
        <f>E62/D62*100</f>
        <v>49.437799999999996</v>
      </c>
    </row>
    <row r="63" spans="1:6" ht="12.75" customHeight="1">
      <c r="A63" s="76"/>
      <c r="B63" s="12"/>
      <c r="C63" s="21" t="s">
        <v>27</v>
      </c>
      <c r="D63" s="22">
        <v>37000</v>
      </c>
      <c r="E63" s="22">
        <v>18900</v>
      </c>
      <c r="F63" s="72"/>
    </row>
    <row r="64" spans="1:6" ht="12.75" customHeight="1">
      <c r="A64" s="76"/>
      <c r="B64" s="12"/>
      <c r="C64" s="21" t="s">
        <v>18</v>
      </c>
      <c r="D64" s="22">
        <f>SUM(D65)</f>
        <v>3000</v>
      </c>
      <c r="E64" s="22">
        <f>SUM(E65)</f>
        <v>875.12</v>
      </c>
      <c r="F64" s="72"/>
    </row>
    <row r="65" spans="1:6" ht="12.75" customHeight="1">
      <c r="A65" s="76"/>
      <c r="B65" s="12"/>
      <c r="C65" s="23" t="s">
        <v>19</v>
      </c>
      <c r="D65" s="16">
        <v>3000</v>
      </c>
      <c r="E65" s="16">
        <v>875.12</v>
      </c>
      <c r="F65" s="72"/>
    </row>
    <row r="66" spans="1:6" ht="12.75" customHeight="1">
      <c r="A66" s="75"/>
      <c r="B66" s="9">
        <v>75023</v>
      </c>
      <c r="C66" s="30" t="s">
        <v>37</v>
      </c>
      <c r="D66" s="31">
        <f>SUM(D67+D69)</f>
        <v>1100180</v>
      </c>
      <c r="E66" s="31">
        <f>SUM(E67+E69)</f>
        <v>565852.6</v>
      </c>
      <c r="F66" s="68">
        <f>E66/D66*100</f>
        <v>51.432729189768942</v>
      </c>
    </row>
    <row r="67" spans="1:6" ht="12.75" customHeight="1">
      <c r="A67" s="75"/>
      <c r="B67" s="12"/>
      <c r="C67" s="13" t="s">
        <v>12</v>
      </c>
      <c r="D67" s="14">
        <f>SUM(D68)</f>
        <v>12000</v>
      </c>
      <c r="E67" s="14">
        <f>SUM(E68)</f>
        <v>10304.1</v>
      </c>
      <c r="F67" s="78">
        <f>E67/D67*100</f>
        <v>85.867500000000007</v>
      </c>
    </row>
    <row r="68" spans="1:6" ht="12.75" customHeight="1">
      <c r="A68" s="75"/>
      <c r="B68" s="12"/>
      <c r="C68" s="15" t="s">
        <v>14</v>
      </c>
      <c r="D68" s="16">
        <v>12000</v>
      </c>
      <c r="E68" s="16">
        <v>10304.1</v>
      </c>
      <c r="F68" s="71"/>
    </row>
    <row r="69" spans="1:6" ht="12.75" customHeight="1">
      <c r="A69" s="75"/>
      <c r="B69" s="12"/>
      <c r="C69" s="20" t="s">
        <v>17</v>
      </c>
      <c r="D69" s="14">
        <f>SUM(D70:D71)</f>
        <v>1088180</v>
      </c>
      <c r="E69" s="14">
        <f>SUM(E70:E71)</f>
        <v>555548.5</v>
      </c>
      <c r="F69" s="71">
        <f>E69/D69*100</f>
        <v>51.052996746861737</v>
      </c>
    </row>
    <row r="70" spans="1:6" ht="12.75" customHeight="1">
      <c r="A70" s="75"/>
      <c r="B70" s="12"/>
      <c r="C70" s="21" t="s">
        <v>27</v>
      </c>
      <c r="D70" s="22">
        <v>2000</v>
      </c>
      <c r="E70" s="22">
        <v>0</v>
      </c>
      <c r="F70" s="72"/>
    </row>
    <row r="71" spans="1:6" ht="12.75" customHeight="1">
      <c r="A71" s="75"/>
      <c r="B71" s="12"/>
      <c r="C71" s="21" t="s">
        <v>18</v>
      </c>
      <c r="D71" s="22">
        <f>SUM(D72:D73)</f>
        <v>1086180</v>
      </c>
      <c r="E71" s="22">
        <f>SUM(E72:E73)</f>
        <v>555548.5</v>
      </c>
      <c r="F71" s="72"/>
    </row>
    <row r="72" spans="1:6" ht="12.75" customHeight="1">
      <c r="A72" s="76"/>
      <c r="B72" s="12"/>
      <c r="C72" s="24" t="s">
        <v>22</v>
      </c>
      <c r="D72" s="16">
        <v>895180</v>
      </c>
      <c r="E72" s="16">
        <v>454731.11</v>
      </c>
      <c r="F72" s="72"/>
    </row>
    <row r="73" spans="1:6" ht="12.75" customHeight="1">
      <c r="A73" s="76"/>
      <c r="B73" s="12"/>
      <c r="C73" s="23" t="s">
        <v>19</v>
      </c>
      <c r="D73" s="16">
        <v>191000</v>
      </c>
      <c r="E73" s="16">
        <v>100817.39</v>
      </c>
      <c r="F73" s="72"/>
    </row>
    <row r="74" spans="1:6" ht="12.75" customHeight="1">
      <c r="A74" s="75"/>
      <c r="B74" s="9">
        <v>75075</v>
      </c>
      <c r="C74" s="17" t="s">
        <v>38</v>
      </c>
      <c r="D74" s="18">
        <f>SUM(D75)</f>
        <v>13000</v>
      </c>
      <c r="E74" s="18">
        <f>SUM(E75)</f>
        <v>3243.95</v>
      </c>
      <c r="F74" s="68">
        <f>E74/D74*100</f>
        <v>24.953461538461539</v>
      </c>
    </row>
    <row r="75" spans="1:6" ht="12.75" customHeight="1">
      <c r="A75" s="76"/>
      <c r="B75" s="12"/>
      <c r="C75" s="20" t="s">
        <v>17</v>
      </c>
      <c r="D75" s="14">
        <f>SUM(D76)</f>
        <v>13000</v>
      </c>
      <c r="E75" s="14">
        <f>SUM(E76)</f>
        <v>3243.95</v>
      </c>
      <c r="F75" s="78"/>
    </row>
    <row r="76" spans="1:6" ht="12.75" customHeight="1">
      <c r="A76" s="76"/>
      <c r="B76" s="12"/>
      <c r="C76" s="21" t="s">
        <v>18</v>
      </c>
      <c r="D76" s="16">
        <f>SUM(D77:D77)</f>
        <v>13000</v>
      </c>
      <c r="E76" s="16">
        <f>SUM(E77:E77)</f>
        <v>3243.95</v>
      </c>
      <c r="F76" s="78"/>
    </row>
    <row r="77" spans="1:6" ht="12.75" customHeight="1">
      <c r="A77" s="76"/>
      <c r="B77" s="12"/>
      <c r="C77" s="23" t="s">
        <v>19</v>
      </c>
      <c r="D77" s="16">
        <v>13000</v>
      </c>
      <c r="E77" s="16">
        <v>3243.95</v>
      </c>
      <c r="F77" s="72"/>
    </row>
    <row r="78" spans="1:6" ht="12.75" customHeight="1">
      <c r="A78" s="75"/>
      <c r="B78" s="9">
        <v>75095</v>
      </c>
      <c r="C78" s="17" t="s">
        <v>23</v>
      </c>
      <c r="D78" s="18">
        <f>SUM(D79+D81)</f>
        <v>102662</v>
      </c>
      <c r="E78" s="18">
        <f>SUM(E79+E81)</f>
        <v>64838.97</v>
      </c>
      <c r="F78" s="68">
        <f>E78/D78*100</f>
        <v>63.157711714168826</v>
      </c>
    </row>
    <row r="79" spans="1:6" ht="12.75" customHeight="1">
      <c r="A79" s="75"/>
      <c r="B79" s="12"/>
      <c r="C79" s="13" t="s">
        <v>12</v>
      </c>
      <c r="D79" s="14">
        <f>SUM(D80)</f>
        <v>4350</v>
      </c>
      <c r="E79" s="14">
        <f>SUM(E80)</f>
        <v>0</v>
      </c>
      <c r="F79" s="78">
        <f>E79/D79*100</f>
        <v>0</v>
      </c>
    </row>
    <row r="80" spans="1:6" ht="12.75" customHeight="1">
      <c r="A80" s="75"/>
      <c r="B80" s="12"/>
      <c r="C80" s="119" t="s">
        <v>93</v>
      </c>
      <c r="D80" s="16">
        <v>4350</v>
      </c>
      <c r="E80" s="16">
        <v>0</v>
      </c>
      <c r="F80" s="71"/>
    </row>
    <row r="81" spans="1:6" ht="12.75" customHeight="1">
      <c r="A81" s="75"/>
      <c r="B81" s="19"/>
      <c r="C81" s="20" t="s">
        <v>17</v>
      </c>
      <c r="D81" s="14">
        <f>SUM(D82:D83)</f>
        <v>98312</v>
      </c>
      <c r="E81" s="14">
        <f>SUM(E82:E83)</f>
        <v>64838.97</v>
      </c>
      <c r="F81" s="71">
        <f>E81/D81*100</f>
        <v>65.952243876637638</v>
      </c>
    </row>
    <row r="82" spans="1:6" ht="12.75" customHeight="1">
      <c r="A82" s="76"/>
      <c r="B82" s="12"/>
      <c r="C82" s="21" t="s">
        <v>27</v>
      </c>
      <c r="D82" s="22">
        <v>11000</v>
      </c>
      <c r="E82" s="22">
        <v>4980</v>
      </c>
      <c r="F82" s="80"/>
    </row>
    <row r="83" spans="1:6" ht="12.75" customHeight="1">
      <c r="A83" s="76"/>
      <c r="B83" s="12"/>
      <c r="C83" s="21" t="s">
        <v>18</v>
      </c>
      <c r="D83" s="22">
        <f>SUM(D84:D85)</f>
        <v>87312</v>
      </c>
      <c r="E83" s="22">
        <f>SUM(E84:E85)</f>
        <v>59858.97</v>
      </c>
      <c r="F83" s="80"/>
    </row>
    <row r="84" spans="1:6" ht="12.75" customHeight="1">
      <c r="A84" s="76"/>
      <c r="B84" s="12"/>
      <c r="C84" s="24" t="s">
        <v>22</v>
      </c>
      <c r="D84" s="16">
        <v>49612</v>
      </c>
      <c r="E84" s="16">
        <v>24460</v>
      </c>
      <c r="F84" s="80"/>
    </row>
    <row r="85" spans="1:6" ht="12.75" customHeight="1">
      <c r="A85" s="76"/>
      <c r="B85" s="12"/>
      <c r="C85" s="23" t="s">
        <v>19</v>
      </c>
      <c r="D85" s="16">
        <v>37700</v>
      </c>
      <c r="E85" s="16">
        <v>35398.97</v>
      </c>
      <c r="F85" s="72"/>
    </row>
    <row r="86" spans="1:6" ht="12.75" customHeight="1">
      <c r="A86" s="67">
        <v>751</v>
      </c>
      <c r="B86" s="6"/>
      <c r="C86" s="7" t="s">
        <v>91</v>
      </c>
      <c r="D86" s="25"/>
      <c r="E86" s="25"/>
      <c r="F86" s="72"/>
    </row>
    <row r="87" spans="1:6" ht="12.75" customHeight="1">
      <c r="A87" s="74"/>
      <c r="B87" s="6"/>
      <c r="C87" s="7" t="s">
        <v>92</v>
      </c>
      <c r="D87" s="8">
        <f>SUM(D90)</f>
        <v>426</v>
      </c>
      <c r="E87" s="8">
        <f>SUM(E90)</f>
        <v>0</v>
      </c>
      <c r="F87" s="68">
        <f>E87/D87*100</f>
        <v>0</v>
      </c>
    </row>
    <row r="88" spans="1:6" ht="12.75" customHeight="1">
      <c r="A88" s="75"/>
      <c r="B88" s="9">
        <v>75101</v>
      </c>
      <c r="C88" s="17" t="s">
        <v>39</v>
      </c>
      <c r="D88" s="18">
        <f>SUM(D90)</f>
        <v>426</v>
      </c>
      <c r="E88" s="18">
        <f>SUM(E90)</f>
        <v>0</v>
      </c>
      <c r="F88" s="71">
        <f>E88/D88*100</f>
        <v>0</v>
      </c>
    </row>
    <row r="89" spans="1:6" ht="12.75" customHeight="1">
      <c r="A89" s="75"/>
      <c r="B89" s="9"/>
      <c r="C89" s="26" t="s">
        <v>40</v>
      </c>
      <c r="D89" s="18"/>
      <c r="E89" s="18"/>
      <c r="F89" s="72"/>
    </row>
    <row r="90" spans="1:6" ht="12.75" customHeight="1">
      <c r="A90" s="77"/>
      <c r="B90" s="32"/>
      <c r="C90" s="20" t="s">
        <v>17</v>
      </c>
      <c r="D90" s="14">
        <f>SUM(D92:D92)</f>
        <v>426</v>
      </c>
      <c r="E90" s="14">
        <f>SUM(E92:E92)</f>
        <v>0</v>
      </c>
      <c r="F90" s="71">
        <f>E90/D90*100</f>
        <v>0</v>
      </c>
    </row>
    <row r="91" spans="1:6" ht="12.75" customHeight="1">
      <c r="A91" s="77"/>
      <c r="B91" s="32"/>
      <c r="C91" s="21" t="s">
        <v>18</v>
      </c>
      <c r="D91" s="22">
        <f>SUM(D92)</f>
        <v>426</v>
      </c>
      <c r="E91" s="22">
        <f>SUM(E92)</f>
        <v>0</v>
      </c>
      <c r="F91" s="72"/>
    </row>
    <row r="92" spans="1:6" ht="12.75" customHeight="1">
      <c r="A92" s="77"/>
      <c r="B92" s="32"/>
      <c r="C92" s="24" t="s">
        <v>22</v>
      </c>
      <c r="D92" s="16">
        <v>426</v>
      </c>
      <c r="E92" s="16">
        <v>0</v>
      </c>
      <c r="F92" s="72"/>
    </row>
    <row r="93" spans="1:6" ht="12.75" customHeight="1">
      <c r="A93" s="67">
        <v>754</v>
      </c>
      <c r="B93" s="7"/>
      <c r="C93" s="118" t="s">
        <v>90</v>
      </c>
      <c r="D93" s="33">
        <f>SUM(D94+D98+D107+D111+D115)</f>
        <v>174461</v>
      </c>
      <c r="E93" s="33">
        <f>SUM(E94+E98+E107+E111+E115)</f>
        <v>112147.54000000001</v>
      </c>
      <c r="F93" s="68">
        <f>E93/D93*100</f>
        <v>64.282298049420788</v>
      </c>
    </row>
    <row r="94" spans="1:6" ht="12.75" customHeight="1">
      <c r="A94" s="76"/>
      <c r="B94" s="9">
        <v>75403</v>
      </c>
      <c r="C94" s="17" t="s">
        <v>41</v>
      </c>
      <c r="D94" s="18">
        <f>SUM(D95:D95)</f>
        <v>3500</v>
      </c>
      <c r="E94" s="18">
        <f>SUM(E95:E95)</f>
        <v>482.4</v>
      </c>
      <c r="F94" s="68">
        <f>E94/D94*100</f>
        <v>13.782857142857141</v>
      </c>
    </row>
    <row r="95" spans="1:6" ht="12.75" customHeight="1">
      <c r="A95" s="76"/>
      <c r="B95" s="12"/>
      <c r="C95" s="20" t="s">
        <v>17</v>
      </c>
      <c r="D95" s="14">
        <f>SUM(D97)</f>
        <v>3500</v>
      </c>
      <c r="E95" s="14">
        <f>SUM(E97)</f>
        <v>482.4</v>
      </c>
      <c r="F95" s="71">
        <f>E95/D95*100</f>
        <v>13.782857142857141</v>
      </c>
    </row>
    <row r="96" spans="1:6" ht="12.75" customHeight="1">
      <c r="A96" s="76"/>
      <c r="B96" s="12"/>
      <c r="C96" s="21" t="s">
        <v>18</v>
      </c>
      <c r="D96" s="22">
        <f>SUM(D97)</f>
        <v>3500</v>
      </c>
      <c r="E96" s="22">
        <f>SUM(E97)</f>
        <v>482.4</v>
      </c>
      <c r="F96" s="79"/>
    </row>
    <row r="97" spans="1:6" ht="12.75" customHeight="1">
      <c r="A97" s="76"/>
      <c r="B97" s="12"/>
      <c r="C97" s="23" t="s">
        <v>19</v>
      </c>
      <c r="D97" s="16">
        <v>3500</v>
      </c>
      <c r="E97" s="16">
        <v>482.4</v>
      </c>
      <c r="F97" s="72"/>
    </row>
    <row r="98" spans="1:6" ht="12.75" customHeight="1">
      <c r="A98" s="76"/>
      <c r="B98" s="9">
        <v>75412</v>
      </c>
      <c r="C98" s="17" t="s">
        <v>42</v>
      </c>
      <c r="D98" s="18">
        <f>SUM(D99+D101)</f>
        <v>149461</v>
      </c>
      <c r="E98" s="18">
        <f>SUM(E99+E101)</f>
        <v>110776.54000000001</v>
      </c>
      <c r="F98" s="68">
        <f>E98/D98*100</f>
        <v>74.117355029071135</v>
      </c>
    </row>
    <row r="99" spans="1:6" ht="12.75" customHeight="1">
      <c r="A99" s="76"/>
      <c r="B99" s="19"/>
      <c r="C99" s="20" t="s">
        <v>43</v>
      </c>
      <c r="D99" s="14">
        <f>SUM(D100)</f>
        <v>45000</v>
      </c>
      <c r="E99" s="14">
        <f>SUM(E100)</f>
        <v>40000</v>
      </c>
      <c r="F99" s="71">
        <f>E99/D99*100</f>
        <v>88.888888888888886</v>
      </c>
    </row>
    <row r="100" spans="1:6" ht="12.75" customHeight="1">
      <c r="A100" s="76"/>
      <c r="B100" s="19"/>
      <c r="C100" s="85" t="s">
        <v>14</v>
      </c>
      <c r="D100" s="51">
        <v>45000</v>
      </c>
      <c r="E100" s="51">
        <v>40000</v>
      </c>
      <c r="F100" s="71"/>
    </row>
    <row r="101" spans="1:6" ht="12.75" customHeight="1">
      <c r="A101" s="76"/>
      <c r="B101" s="12"/>
      <c r="C101" s="86" t="s">
        <v>17</v>
      </c>
      <c r="D101" s="87">
        <f>SUM(D102+D103+D106)</f>
        <v>104461</v>
      </c>
      <c r="E101" s="87">
        <f>SUM(E102+E103+E106)</f>
        <v>70776.540000000008</v>
      </c>
      <c r="F101" s="71">
        <f>E101/D101*100</f>
        <v>67.754032605469988</v>
      </c>
    </row>
    <row r="102" spans="1:6" ht="12.75" customHeight="1">
      <c r="A102" s="76"/>
      <c r="B102" s="12"/>
      <c r="C102" s="100" t="s">
        <v>27</v>
      </c>
      <c r="D102" s="101">
        <v>20000</v>
      </c>
      <c r="E102" s="101">
        <v>14642</v>
      </c>
      <c r="F102" s="80"/>
    </row>
    <row r="103" spans="1:6" ht="12.75" customHeight="1">
      <c r="A103" s="76"/>
      <c r="B103" s="12"/>
      <c r="C103" s="120" t="s">
        <v>18</v>
      </c>
      <c r="D103" s="40">
        <f>SUM(D104:D105)</f>
        <v>66681</v>
      </c>
      <c r="E103" s="40">
        <f>SUM(E104:E105)</f>
        <v>38354.54</v>
      </c>
      <c r="F103" s="80"/>
    </row>
    <row r="104" spans="1:6" ht="12.75" customHeight="1">
      <c r="A104" s="76"/>
      <c r="B104" s="12"/>
      <c r="C104" s="129" t="s">
        <v>22</v>
      </c>
      <c r="D104" s="130">
        <v>15462</v>
      </c>
      <c r="E104" s="130">
        <v>5760</v>
      </c>
      <c r="F104" s="72"/>
    </row>
    <row r="105" spans="1:6" ht="12.75" customHeight="1">
      <c r="A105" s="76"/>
      <c r="B105" s="12"/>
      <c r="C105" s="23" t="s">
        <v>19</v>
      </c>
      <c r="D105" s="128">
        <v>51219</v>
      </c>
      <c r="E105" s="128">
        <v>32594.54</v>
      </c>
      <c r="F105" s="72"/>
    </row>
    <row r="106" spans="1:6" ht="11.25" customHeight="1">
      <c r="A106" s="76"/>
      <c r="B106" s="12"/>
      <c r="C106" s="35" t="s">
        <v>44</v>
      </c>
      <c r="D106" s="22">
        <v>17780</v>
      </c>
      <c r="E106" s="22">
        <v>17780</v>
      </c>
      <c r="F106" s="80"/>
    </row>
    <row r="107" spans="1:6" ht="12.75" customHeight="1">
      <c r="A107" s="76"/>
      <c r="B107" s="9">
        <v>75414</v>
      </c>
      <c r="C107" s="26" t="s">
        <v>94</v>
      </c>
      <c r="D107" s="18">
        <f>SUM(D108:D108)</f>
        <v>1500</v>
      </c>
      <c r="E107" s="18">
        <f>SUM(E108:E108)</f>
        <v>0</v>
      </c>
      <c r="F107" s="68">
        <f>E107/D107*100</f>
        <v>0</v>
      </c>
    </row>
    <row r="108" spans="1:6" ht="10.5" customHeight="1">
      <c r="A108" s="77"/>
      <c r="B108" s="12"/>
      <c r="C108" s="20" t="s">
        <v>17</v>
      </c>
      <c r="D108" s="14">
        <f>SUM(D110)</f>
        <v>1500</v>
      </c>
      <c r="E108" s="14">
        <f>SUM(E110)</f>
        <v>0</v>
      </c>
      <c r="F108" s="79"/>
    </row>
    <row r="109" spans="1:6" ht="12.75" customHeight="1">
      <c r="A109" s="77"/>
      <c r="B109" s="12"/>
      <c r="C109" s="21" t="s">
        <v>18</v>
      </c>
      <c r="D109" s="22">
        <v>1500</v>
      </c>
      <c r="E109" s="22">
        <v>0</v>
      </c>
      <c r="F109" s="94"/>
    </row>
    <row r="110" spans="1:6" ht="12.75" customHeight="1">
      <c r="A110" s="76"/>
      <c r="B110" s="12"/>
      <c r="C110" s="23" t="s">
        <v>19</v>
      </c>
      <c r="D110" s="16">
        <v>1500</v>
      </c>
      <c r="E110" s="16">
        <v>0</v>
      </c>
      <c r="F110" s="72"/>
    </row>
    <row r="111" spans="1:6" ht="12.75" customHeight="1">
      <c r="A111" s="76"/>
      <c r="B111" s="9">
        <v>75421</v>
      </c>
      <c r="C111" s="26" t="s">
        <v>45</v>
      </c>
      <c r="D111" s="18">
        <f>SUM(D112:D112)</f>
        <v>18000</v>
      </c>
      <c r="E111" s="18">
        <f>SUM(E112:E112)</f>
        <v>0</v>
      </c>
      <c r="F111" s="68">
        <f>E111/D111*100</f>
        <v>0</v>
      </c>
    </row>
    <row r="112" spans="1:6" ht="11.25" customHeight="1">
      <c r="A112" s="77"/>
      <c r="B112" s="12"/>
      <c r="C112" s="20" t="s">
        <v>17</v>
      </c>
      <c r="D112" s="14">
        <f>SUM(D114)</f>
        <v>18000</v>
      </c>
      <c r="E112" s="14">
        <f>SUM(E114)</f>
        <v>0</v>
      </c>
      <c r="F112" s="79"/>
    </row>
    <row r="113" spans="1:6" ht="12.75" customHeight="1">
      <c r="A113" s="77"/>
      <c r="B113" s="12"/>
      <c r="C113" s="21" t="s">
        <v>18</v>
      </c>
      <c r="D113" s="22">
        <v>18550</v>
      </c>
      <c r="E113" s="22">
        <v>0</v>
      </c>
      <c r="F113" s="94"/>
    </row>
    <row r="114" spans="1:6" ht="9.75" customHeight="1">
      <c r="A114" s="76"/>
      <c r="B114" s="12"/>
      <c r="C114" s="23" t="s">
        <v>19</v>
      </c>
      <c r="D114" s="16">
        <v>18000</v>
      </c>
      <c r="E114" s="16">
        <v>0</v>
      </c>
      <c r="F114" s="72"/>
    </row>
    <row r="115" spans="1:6" ht="12.75" customHeight="1">
      <c r="A115" s="76"/>
      <c r="B115" s="9">
        <v>75495</v>
      </c>
      <c r="C115" s="30" t="s">
        <v>23</v>
      </c>
      <c r="D115" s="31">
        <f t="shared" ref="D115:E117" si="0">SUM(D116)</f>
        <v>2000</v>
      </c>
      <c r="E115" s="31">
        <f t="shared" si="0"/>
        <v>888.6</v>
      </c>
      <c r="F115" s="68">
        <f>E115/D115*100</f>
        <v>44.43</v>
      </c>
    </row>
    <row r="116" spans="1:6" ht="12.75" customHeight="1">
      <c r="A116" s="76"/>
      <c r="B116" s="12"/>
      <c r="C116" s="20" t="s">
        <v>17</v>
      </c>
      <c r="D116" s="14">
        <f t="shared" si="0"/>
        <v>2000</v>
      </c>
      <c r="E116" s="14">
        <f t="shared" si="0"/>
        <v>888.6</v>
      </c>
      <c r="F116" s="71">
        <f>E116/D116*100</f>
        <v>44.43</v>
      </c>
    </row>
    <row r="117" spans="1:6" ht="11.25" customHeight="1">
      <c r="A117" s="76"/>
      <c r="B117" s="12"/>
      <c r="C117" s="21" t="s">
        <v>18</v>
      </c>
      <c r="D117" s="22">
        <f t="shared" si="0"/>
        <v>2000</v>
      </c>
      <c r="E117" s="22">
        <f t="shared" si="0"/>
        <v>888.6</v>
      </c>
      <c r="F117" s="79"/>
    </row>
    <row r="118" spans="1:6" ht="12.75" customHeight="1">
      <c r="A118" s="81"/>
      <c r="B118" s="52"/>
      <c r="C118" s="82" t="s">
        <v>19</v>
      </c>
      <c r="D118" s="83">
        <v>2000</v>
      </c>
      <c r="E118" s="83">
        <v>888.6</v>
      </c>
      <c r="F118" s="84"/>
    </row>
    <row r="119" spans="1:6" ht="12.75" customHeight="1">
      <c r="A119" s="53"/>
      <c r="B119" s="53"/>
      <c r="C119" s="54"/>
      <c r="D119" s="55"/>
      <c r="E119" s="55"/>
      <c r="F119" s="56"/>
    </row>
    <row r="120" spans="1:6" ht="12.75" customHeight="1">
      <c r="A120" s="57"/>
      <c r="B120" s="57"/>
      <c r="C120" s="58"/>
      <c r="D120" s="59"/>
      <c r="E120" s="59"/>
      <c r="F120" s="60"/>
    </row>
    <row r="121" spans="1:6" ht="12.75" customHeight="1">
      <c r="A121" s="125">
        <v>757</v>
      </c>
      <c r="B121" s="126"/>
      <c r="C121" s="126" t="s">
        <v>46</v>
      </c>
      <c r="D121" s="127">
        <f>SUM(D122)</f>
        <v>100000</v>
      </c>
      <c r="E121" s="127">
        <f>SUM(E122)</f>
        <v>30769.62</v>
      </c>
      <c r="F121" s="93">
        <f>E121/D121*100</f>
        <v>30.769619999999996</v>
      </c>
    </row>
    <row r="122" spans="1:6" ht="12.75" customHeight="1">
      <c r="A122" s="75"/>
      <c r="B122" s="19">
        <v>75702</v>
      </c>
      <c r="C122" s="39" t="s">
        <v>47</v>
      </c>
      <c r="D122" s="40">
        <f>SUM(D125)</f>
        <v>100000</v>
      </c>
      <c r="E122" s="40">
        <f>SUM(E125)</f>
        <v>30769.62</v>
      </c>
      <c r="F122" s="71">
        <f>E122/D122*100</f>
        <v>30.769619999999996</v>
      </c>
    </row>
    <row r="123" spans="1:6" ht="12.75" customHeight="1">
      <c r="A123" s="75"/>
      <c r="B123" s="19"/>
      <c r="C123" s="39" t="s">
        <v>48</v>
      </c>
      <c r="D123" s="40"/>
      <c r="E123" s="40"/>
      <c r="F123" s="72"/>
    </row>
    <row r="124" spans="1:6" ht="12.75" customHeight="1">
      <c r="A124" s="75"/>
      <c r="B124" s="19"/>
      <c r="C124" s="20" t="s">
        <v>17</v>
      </c>
      <c r="D124" s="14">
        <f>SUM(D125)</f>
        <v>100000</v>
      </c>
      <c r="E124" s="14">
        <f>SUM(E125)</f>
        <v>30769.62</v>
      </c>
      <c r="F124" s="71">
        <f>E124/D124*100</f>
        <v>30.769619999999996</v>
      </c>
    </row>
    <row r="125" spans="1:6" ht="12.75" customHeight="1">
      <c r="A125" s="95"/>
      <c r="B125" s="36"/>
      <c r="C125" s="21" t="s">
        <v>49</v>
      </c>
      <c r="D125" s="22">
        <v>100000</v>
      </c>
      <c r="E125" s="22">
        <v>30769.62</v>
      </c>
      <c r="F125" s="97"/>
    </row>
    <row r="126" spans="1:6" ht="12.75" customHeight="1">
      <c r="A126" s="67">
        <v>758</v>
      </c>
      <c r="B126" s="7"/>
      <c r="C126" s="7" t="s">
        <v>50</v>
      </c>
      <c r="D126" s="8">
        <f>SUM(D127)</f>
        <v>27000</v>
      </c>
      <c r="E126" s="8">
        <f>SUM(E127)</f>
        <v>0</v>
      </c>
      <c r="F126" s="71">
        <f>E126/D126*100</f>
        <v>0</v>
      </c>
    </row>
    <row r="127" spans="1:6" ht="12.75" customHeight="1">
      <c r="A127" s="75"/>
      <c r="B127" s="19">
        <v>75818</v>
      </c>
      <c r="C127" s="39" t="s">
        <v>51</v>
      </c>
      <c r="D127" s="40">
        <f>SUM(D129)</f>
        <v>27000</v>
      </c>
      <c r="E127" s="40">
        <f>SUM(E129)</f>
        <v>0</v>
      </c>
      <c r="F127" s="71">
        <f>E127/D127*100</f>
        <v>0</v>
      </c>
    </row>
    <row r="128" spans="1:6" ht="12.75" customHeight="1">
      <c r="A128" s="75"/>
      <c r="B128" s="19"/>
      <c r="C128" s="20" t="s">
        <v>17</v>
      </c>
      <c r="D128" s="14">
        <f>SUM(D129)</f>
        <v>27000</v>
      </c>
      <c r="E128" s="14">
        <f>SUM(E129)</f>
        <v>0</v>
      </c>
      <c r="F128" s="79"/>
    </row>
    <row r="129" spans="1:6" ht="12.75" customHeight="1">
      <c r="A129" s="75"/>
      <c r="B129" s="19"/>
      <c r="C129" s="24" t="s">
        <v>52</v>
      </c>
      <c r="D129" s="22">
        <v>27000</v>
      </c>
      <c r="E129" s="22">
        <v>0</v>
      </c>
      <c r="F129" s="72"/>
    </row>
    <row r="130" spans="1:6" ht="12.75" customHeight="1">
      <c r="A130" s="67">
        <v>801</v>
      </c>
      <c r="B130" s="6"/>
      <c r="C130" s="7" t="s">
        <v>53</v>
      </c>
      <c r="D130" s="8">
        <f>SUM(D131+D138+D144+D147+D150+D156+D161+D167+D171+D179)</f>
        <v>2938112</v>
      </c>
      <c r="E130" s="8">
        <f>SUM(E131+E138+E144+E147+E150+E156+E161+E167+E171+E179)</f>
        <v>1405977.08</v>
      </c>
      <c r="F130" s="68">
        <f>E130/D130*100</f>
        <v>47.853079800906158</v>
      </c>
    </row>
    <row r="131" spans="1:6" ht="12.75" customHeight="1">
      <c r="A131" s="75"/>
      <c r="B131" s="9">
        <v>80101</v>
      </c>
      <c r="C131" s="26" t="s">
        <v>54</v>
      </c>
      <c r="D131" s="18">
        <f>SUM(D132)</f>
        <v>1312945</v>
      </c>
      <c r="E131" s="18">
        <f>SUM(E132)</f>
        <v>611164.79</v>
      </c>
      <c r="F131" s="68">
        <f>E131/D131*100</f>
        <v>46.549154001119625</v>
      </c>
    </row>
    <row r="132" spans="1:6" ht="12.75" customHeight="1">
      <c r="A132" s="75"/>
      <c r="B132" s="19"/>
      <c r="C132" s="20" t="s">
        <v>17</v>
      </c>
      <c r="D132" s="14">
        <f>SUM(D133+D134+D137)</f>
        <v>1312945</v>
      </c>
      <c r="E132" s="14">
        <f>SUM(E133+E134+E137)</f>
        <v>611164.79</v>
      </c>
      <c r="F132" s="71">
        <f>E132/D132*100</f>
        <v>46.549154001119625</v>
      </c>
    </row>
    <row r="133" spans="1:6" ht="12.75" customHeight="1">
      <c r="A133" s="76"/>
      <c r="B133" s="12"/>
      <c r="C133" s="21" t="s">
        <v>27</v>
      </c>
      <c r="D133" s="22">
        <v>38718</v>
      </c>
      <c r="E133" s="22">
        <v>17184.439999999999</v>
      </c>
      <c r="F133" s="80"/>
    </row>
    <row r="134" spans="1:6" ht="12.75" customHeight="1">
      <c r="A134" s="76"/>
      <c r="B134" s="12"/>
      <c r="C134" s="21" t="s">
        <v>18</v>
      </c>
      <c r="D134" s="22">
        <f>SUM(D135:D136)</f>
        <v>1039046</v>
      </c>
      <c r="E134" s="22">
        <f>SUM(E135:E136)</f>
        <v>479032.47000000003</v>
      </c>
      <c r="F134" s="80"/>
    </row>
    <row r="135" spans="1:6" ht="12.75" customHeight="1">
      <c r="A135" s="76"/>
      <c r="B135" s="12"/>
      <c r="C135" s="24" t="s">
        <v>22</v>
      </c>
      <c r="D135" s="16">
        <v>844876</v>
      </c>
      <c r="E135" s="16">
        <v>392946.21</v>
      </c>
      <c r="F135" s="72"/>
    </row>
    <row r="136" spans="1:6" ht="12.75" customHeight="1">
      <c r="A136" s="76"/>
      <c r="B136" s="12"/>
      <c r="C136" s="23" t="s">
        <v>19</v>
      </c>
      <c r="D136" s="16">
        <v>194170</v>
      </c>
      <c r="E136" s="16">
        <v>86086.26</v>
      </c>
      <c r="F136" s="72"/>
    </row>
    <row r="137" spans="1:6" ht="12.75" customHeight="1">
      <c r="A137" s="76"/>
      <c r="B137" s="12"/>
      <c r="C137" s="35" t="s">
        <v>44</v>
      </c>
      <c r="D137" s="22">
        <v>235181</v>
      </c>
      <c r="E137" s="22">
        <v>114947.88</v>
      </c>
      <c r="F137" s="80"/>
    </row>
    <row r="138" spans="1:6" ht="12.75" customHeight="1">
      <c r="A138" s="75"/>
      <c r="B138" s="9">
        <v>80103</v>
      </c>
      <c r="C138" s="152" t="s">
        <v>55</v>
      </c>
      <c r="D138" s="18">
        <f>SUM(D139)</f>
        <v>197852</v>
      </c>
      <c r="E138" s="18">
        <f>SUM(E139)</f>
        <v>92636.459999999992</v>
      </c>
      <c r="F138" s="68">
        <f>E138/D138*100</f>
        <v>46.821088490386749</v>
      </c>
    </row>
    <row r="139" spans="1:6" ht="12.75" customHeight="1">
      <c r="A139" s="76"/>
      <c r="B139" s="12"/>
      <c r="C139" s="20" t="s">
        <v>17</v>
      </c>
      <c r="D139" s="14">
        <f>SUM(D140+D141)</f>
        <v>197852</v>
      </c>
      <c r="E139" s="14">
        <f>SUM(E140+E141)</f>
        <v>92636.459999999992</v>
      </c>
      <c r="F139" s="71">
        <f>E139/D139*100</f>
        <v>46.821088490386749</v>
      </c>
    </row>
    <row r="140" spans="1:6" ht="12.75" customHeight="1">
      <c r="A140" s="76"/>
      <c r="B140" s="12"/>
      <c r="C140" s="21" t="s">
        <v>27</v>
      </c>
      <c r="D140" s="22">
        <v>13800</v>
      </c>
      <c r="E140" s="22">
        <v>8413.67</v>
      </c>
      <c r="F140" s="80"/>
    </row>
    <row r="141" spans="1:6" ht="12.75" customHeight="1">
      <c r="A141" s="76"/>
      <c r="B141" s="12"/>
      <c r="C141" s="21" t="s">
        <v>18</v>
      </c>
      <c r="D141" s="22">
        <f>SUM(D142:D143)</f>
        <v>184052</v>
      </c>
      <c r="E141" s="22">
        <f>SUM(E142:E143)</f>
        <v>84222.79</v>
      </c>
      <c r="F141" s="80"/>
    </row>
    <row r="142" spans="1:6" ht="12.75" customHeight="1">
      <c r="A142" s="76"/>
      <c r="B142" s="12"/>
      <c r="C142" s="24" t="s">
        <v>22</v>
      </c>
      <c r="D142" s="16">
        <v>165583</v>
      </c>
      <c r="E142" s="16">
        <v>75426.42</v>
      </c>
      <c r="F142" s="72"/>
    </row>
    <row r="143" spans="1:6" ht="12.75" customHeight="1">
      <c r="A143" s="76"/>
      <c r="B143" s="12"/>
      <c r="C143" s="23" t="s">
        <v>19</v>
      </c>
      <c r="D143" s="16">
        <v>18469</v>
      </c>
      <c r="E143" s="16">
        <v>8796.3700000000008</v>
      </c>
      <c r="F143" s="72"/>
    </row>
    <row r="144" spans="1:6" ht="12.75" customHeight="1">
      <c r="A144" s="75"/>
      <c r="B144" s="9">
        <v>80104</v>
      </c>
      <c r="C144" s="26" t="s">
        <v>56</v>
      </c>
      <c r="D144" s="18">
        <f>SUM(D145)</f>
        <v>10000</v>
      </c>
      <c r="E144" s="18">
        <f>SUM(E145)</f>
        <v>8351.5400000000009</v>
      </c>
      <c r="F144" s="68">
        <f>E144/D144*100</f>
        <v>83.5154</v>
      </c>
    </row>
    <row r="145" spans="1:6" ht="12.75" customHeight="1">
      <c r="A145" s="76"/>
      <c r="B145" s="12"/>
      <c r="C145" s="20" t="s">
        <v>17</v>
      </c>
      <c r="D145" s="14">
        <f>SUM(D146)</f>
        <v>10000</v>
      </c>
      <c r="E145" s="14">
        <f>SUM(E146)</f>
        <v>8351.5400000000009</v>
      </c>
      <c r="F145" s="71">
        <f>E145/D145*100</f>
        <v>83.5154</v>
      </c>
    </row>
    <row r="146" spans="1:6" ht="12.75" customHeight="1">
      <c r="A146" s="76"/>
      <c r="B146" s="12"/>
      <c r="C146" s="35" t="s">
        <v>44</v>
      </c>
      <c r="D146" s="16">
        <v>10000</v>
      </c>
      <c r="E146" s="16">
        <v>8351.5400000000009</v>
      </c>
      <c r="F146" s="72"/>
    </row>
    <row r="147" spans="1:6" ht="12.75" customHeight="1">
      <c r="A147" s="98"/>
      <c r="B147" s="49">
        <v>80106</v>
      </c>
      <c r="C147" s="26" t="s">
        <v>87</v>
      </c>
      <c r="D147" s="18">
        <f>SUM(D148)</f>
        <v>120000</v>
      </c>
      <c r="E147" s="18">
        <f>SUM(E148)</f>
        <v>51567.46</v>
      </c>
      <c r="F147" s="68">
        <f>E147/D147*100</f>
        <v>42.972883333333336</v>
      </c>
    </row>
    <row r="148" spans="1:6" ht="12.75" customHeight="1">
      <c r="A148" s="99"/>
      <c r="B148" s="34"/>
      <c r="C148" s="20" t="s">
        <v>17</v>
      </c>
      <c r="D148" s="14">
        <f>SUM(D149)</f>
        <v>120000</v>
      </c>
      <c r="E148" s="14">
        <f>SUM(E149)</f>
        <v>51567.46</v>
      </c>
      <c r="F148" s="71">
        <f>E148/D148*100</f>
        <v>42.972883333333336</v>
      </c>
    </row>
    <row r="149" spans="1:6" ht="12.75" customHeight="1">
      <c r="A149" s="99"/>
      <c r="B149" s="34"/>
      <c r="C149" s="35" t="s">
        <v>44</v>
      </c>
      <c r="D149" s="16">
        <v>120000</v>
      </c>
      <c r="E149" s="16">
        <v>51567.46</v>
      </c>
      <c r="F149" s="72"/>
    </row>
    <row r="150" spans="1:6" ht="12.75" customHeight="1">
      <c r="A150" s="75"/>
      <c r="B150" s="9">
        <v>80110</v>
      </c>
      <c r="C150" s="26" t="s">
        <v>57</v>
      </c>
      <c r="D150" s="18">
        <f>SUM(D151)</f>
        <v>794984</v>
      </c>
      <c r="E150" s="18">
        <f>SUM(E151)</f>
        <v>374395.72</v>
      </c>
      <c r="F150" s="68">
        <f>E150/D150*100</f>
        <v>47.094749076710976</v>
      </c>
    </row>
    <row r="151" spans="1:6" ht="12.75" customHeight="1">
      <c r="A151" s="76"/>
      <c r="B151" s="12"/>
      <c r="C151" s="20" t="s">
        <v>17</v>
      </c>
      <c r="D151" s="14">
        <f>SUM(D152:D153)</f>
        <v>794984</v>
      </c>
      <c r="E151" s="14">
        <f>SUM(E152:E153)</f>
        <v>374395.72</v>
      </c>
      <c r="F151" s="71">
        <f>E151/D151*100</f>
        <v>47.094749076710976</v>
      </c>
    </row>
    <row r="152" spans="1:6" ht="12.75" customHeight="1">
      <c r="A152" s="76"/>
      <c r="B152" s="12"/>
      <c r="C152" s="21" t="s">
        <v>27</v>
      </c>
      <c r="D152" s="16">
        <v>30208</v>
      </c>
      <c r="E152" s="16">
        <v>13499.15</v>
      </c>
      <c r="F152" s="72"/>
    </row>
    <row r="153" spans="1:6" ht="12.75" customHeight="1">
      <c r="A153" s="76"/>
      <c r="B153" s="12"/>
      <c r="C153" s="21" t="s">
        <v>18</v>
      </c>
      <c r="D153" s="16">
        <f>SUM(D154:D155)</f>
        <v>764776</v>
      </c>
      <c r="E153" s="16">
        <f>SUM(E154:E155)</f>
        <v>360896.56999999995</v>
      </c>
      <c r="F153" s="72"/>
    </row>
    <row r="154" spans="1:6" ht="12.75" customHeight="1">
      <c r="A154" s="76"/>
      <c r="B154" s="12"/>
      <c r="C154" s="24" t="s">
        <v>22</v>
      </c>
      <c r="D154" s="16">
        <v>599807</v>
      </c>
      <c r="E154" s="16">
        <v>289375.17</v>
      </c>
      <c r="F154" s="72"/>
    </row>
    <row r="155" spans="1:6" ht="12.75" customHeight="1">
      <c r="A155" s="76"/>
      <c r="B155" s="12"/>
      <c r="C155" s="121" t="s">
        <v>19</v>
      </c>
      <c r="D155" s="51">
        <v>164969</v>
      </c>
      <c r="E155" s="51">
        <v>71521.399999999994</v>
      </c>
      <c r="F155" s="72"/>
    </row>
    <row r="156" spans="1:6" ht="12.75" customHeight="1">
      <c r="A156" s="75"/>
      <c r="B156" s="9">
        <v>80113</v>
      </c>
      <c r="C156" s="26" t="s">
        <v>58</v>
      </c>
      <c r="D156" s="18">
        <f>SUM(D157)</f>
        <v>168520</v>
      </c>
      <c r="E156" s="18">
        <f>SUM(E157)</f>
        <v>94645.72</v>
      </c>
      <c r="F156" s="68">
        <f>E156/D156*100</f>
        <v>56.162900545929261</v>
      </c>
    </row>
    <row r="157" spans="1:6" ht="12.75" customHeight="1">
      <c r="A157" s="76"/>
      <c r="B157" s="12"/>
      <c r="C157" s="86" t="s">
        <v>17</v>
      </c>
      <c r="D157" s="87">
        <f>SUM(D158)</f>
        <v>168520</v>
      </c>
      <c r="E157" s="87">
        <f>SUM(E158)</f>
        <v>94645.72</v>
      </c>
      <c r="F157" s="71">
        <f>E157/D157*100</f>
        <v>56.162900545929261</v>
      </c>
    </row>
    <row r="158" spans="1:6" ht="12.75" customHeight="1">
      <c r="A158" s="76"/>
      <c r="B158" s="12"/>
      <c r="C158" s="21" t="s">
        <v>18</v>
      </c>
      <c r="D158" s="16">
        <f>SUM(D159:D160)</f>
        <v>168520</v>
      </c>
      <c r="E158" s="16">
        <f>SUM(E159:E160)</f>
        <v>94645.72</v>
      </c>
      <c r="F158" s="72"/>
    </row>
    <row r="159" spans="1:6" ht="12.75" customHeight="1">
      <c r="A159" s="76"/>
      <c r="B159" s="12"/>
      <c r="C159" s="24" t="s">
        <v>22</v>
      </c>
      <c r="D159" s="16">
        <v>40520</v>
      </c>
      <c r="E159" s="16">
        <v>17354.759999999998</v>
      </c>
      <c r="F159" s="72"/>
    </row>
    <row r="160" spans="1:6" ht="12.75" customHeight="1">
      <c r="A160" s="76"/>
      <c r="B160" s="12"/>
      <c r="C160" s="23" t="s">
        <v>19</v>
      </c>
      <c r="D160" s="16">
        <v>128000</v>
      </c>
      <c r="E160" s="16">
        <v>77290.960000000006</v>
      </c>
      <c r="F160" s="72"/>
    </row>
    <row r="161" spans="1:6" ht="12.75" customHeight="1">
      <c r="A161" s="75"/>
      <c r="B161" s="9">
        <v>80114</v>
      </c>
      <c r="C161" s="143" t="s">
        <v>59</v>
      </c>
      <c r="D161" s="18">
        <f>SUM(D162)</f>
        <v>177961</v>
      </c>
      <c r="E161" s="18">
        <f>SUM(E162)</f>
        <v>82131.259999999995</v>
      </c>
      <c r="F161" s="68">
        <f>E161/D161*100</f>
        <v>46.151269098285574</v>
      </c>
    </row>
    <row r="162" spans="1:6" ht="12.75" customHeight="1">
      <c r="A162" s="76"/>
      <c r="B162" s="12"/>
      <c r="C162" s="20" t="s">
        <v>17</v>
      </c>
      <c r="D162" s="14">
        <f>SUM(D163:D164)</f>
        <v>177961</v>
      </c>
      <c r="E162" s="14">
        <f>SUM(E163:E164)</f>
        <v>82131.259999999995</v>
      </c>
      <c r="F162" s="71">
        <f>E162/D162*100</f>
        <v>46.151269098285574</v>
      </c>
    </row>
    <row r="163" spans="1:6" ht="12.75" customHeight="1">
      <c r="A163" s="76"/>
      <c r="B163" s="12"/>
      <c r="C163" s="21" t="s">
        <v>27</v>
      </c>
      <c r="D163" s="22">
        <v>200</v>
      </c>
      <c r="E163" s="22">
        <v>0</v>
      </c>
      <c r="F163" s="80"/>
    </row>
    <row r="164" spans="1:6" ht="12.75" customHeight="1">
      <c r="A164" s="76"/>
      <c r="B164" s="12"/>
      <c r="C164" s="100" t="s">
        <v>18</v>
      </c>
      <c r="D164" s="101">
        <f>SUM(D165:D166)</f>
        <v>177761</v>
      </c>
      <c r="E164" s="101">
        <f>SUM(E165:E166)</f>
        <v>82131.259999999995</v>
      </c>
      <c r="F164" s="80"/>
    </row>
    <row r="165" spans="1:6" ht="12.75" customHeight="1">
      <c r="A165" s="76"/>
      <c r="B165" s="12"/>
      <c r="C165" s="129" t="s">
        <v>22</v>
      </c>
      <c r="D165" s="130">
        <v>153936</v>
      </c>
      <c r="E165" s="130">
        <v>72253.59</v>
      </c>
      <c r="F165" s="72"/>
    </row>
    <row r="166" spans="1:6" ht="12.75" customHeight="1">
      <c r="A166" s="76"/>
      <c r="B166" s="12"/>
      <c r="C166" s="144" t="s">
        <v>19</v>
      </c>
      <c r="D166" s="130">
        <v>23825</v>
      </c>
      <c r="E166" s="130">
        <v>9877.67</v>
      </c>
      <c r="F166" s="72"/>
    </row>
    <row r="167" spans="1:6" ht="12.75" customHeight="1">
      <c r="A167" s="75"/>
      <c r="B167" s="9">
        <v>80146</v>
      </c>
      <c r="C167" s="17" t="s">
        <v>60</v>
      </c>
      <c r="D167" s="28">
        <f>SUM(D168)</f>
        <v>10839</v>
      </c>
      <c r="E167" s="28">
        <f>SUM(E168)</f>
        <v>5730</v>
      </c>
      <c r="F167" s="68">
        <f>E167/D167*100</f>
        <v>52.864655411015782</v>
      </c>
    </row>
    <row r="168" spans="1:6" ht="12.75" customHeight="1">
      <c r="A168" s="76"/>
      <c r="B168" s="12"/>
      <c r="C168" s="20" t="s">
        <v>17</v>
      </c>
      <c r="D168" s="14">
        <f>SUM(D170)</f>
        <v>10839</v>
      </c>
      <c r="E168" s="14">
        <f>SUM(E170)</f>
        <v>5730</v>
      </c>
      <c r="F168" s="71">
        <f>E168/D168*100</f>
        <v>52.864655411015782</v>
      </c>
    </row>
    <row r="169" spans="1:6" ht="12.75" customHeight="1">
      <c r="A169" s="76"/>
      <c r="B169" s="12"/>
      <c r="C169" s="21" t="s">
        <v>18</v>
      </c>
      <c r="D169" s="16">
        <f>SUM(D170)</f>
        <v>10839</v>
      </c>
      <c r="E169" s="16">
        <f>SUM(E170)</f>
        <v>5730</v>
      </c>
      <c r="F169" s="72"/>
    </row>
    <row r="170" spans="1:6" ht="12.75" customHeight="1">
      <c r="A170" s="76"/>
      <c r="B170" s="12"/>
      <c r="C170" s="23" t="s">
        <v>19</v>
      </c>
      <c r="D170" s="16">
        <v>10839</v>
      </c>
      <c r="E170" s="16">
        <v>5730</v>
      </c>
      <c r="F170" s="72"/>
    </row>
    <row r="171" spans="1:6" ht="12.75" customHeight="1">
      <c r="A171" s="75"/>
      <c r="B171" s="9">
        <v>80148</v>
      </c>
      <c r="C171" s="17" t="s">
        <v>61</v>
      </c>
      <c r="D171" s="18">
        <f>SUM(D172)</f>
        <v>79516</v>
      </c>
      <c r="E171" s="18">
        <f>SUM(E172)</f>
        <v>33243.759999999995</v>
      </c>
      <c r="F171" s="68">
        <f>E171/D171*100</f>
        <v>41.807636199003966</v>
      </c>
    </row>
    <row r="172" spans="1:6" ht="12.75" customHeight="1">
      <c r="A172" s="76"/>
      <c r="B172" s="12"/>
      <c r="C172" s="20" t="s">
        <v>17</v>
      </c>
      <c r="D172" s="14">
        <f>SUM(D173:D174)</f>
        <v>79516</v>
      </c>
      <c r="E172" s="14">
        <f>SUM(E173:E174)</f>
        <v>33243.759999999995</v>
      </c>
      <c r="F172" s="71">
        <f>E172/D172*100</f>
        <v>41.807636199003966</v>
      </c>
    </row>
    <row r="173" spans="1:6" ht="12.75" customHeight="1">
      <c r="A173" s="76"/>
      <c r="B173" s="12"/>
      <c r="C173" s="21" t="s">
        <v>27</v>
      </c>
      <c r="D173" s="22">
        <v>100</v>
      </c>
      <c r="E173" s="22">
        <v>0</v>
      </c>
      <c r="F173" s="80"/>
    </row>
    <row r="174" spans="1:6" ht="12.75" customHeight="1">
      <c r="A174" s="76"/>
      <c r="B174" s="12"/>
      <c r="C174" s="21" t="s">
        <v>18</v>
      </c>
      <c r="D174" s="22">
        <f>SUM(D175:D176)</f>
        <v>79416</v>
      </c>
      <c r="E174" s="22">
        <f>SUM(E175:E176)</f>
        <v>33243.759999999995</v>
      </c>
      <c r="F174" s="80"/>
    </row>
    <row r="175" spans="1:6" ht="12.75" customHeight="1">
      <c r="A175" s="76"/>
      <c r="B175" s="12"/>
      <c r="C175" s="24" t="s">
        <v>22</v>
      </c>
      <c r="D175" s="16">
        <v>41766</v>
      </c>
      <c r="E175" s="16">
        <v>19919.849999999999</v>
      </c>
      <c r="F175" s="72"/>
    </row>
    <row r="176" spans="1:6" ht="12.75" customHeight="1">
      <c r="A176" s="76"/>
      <c r="B176" s="12"/>
      <c r="C176" s="121" t="s">
        <v>19</v>
      </c>
      <c r="D176" s="51">
        <v>37650</v>
      </c>
      <c r="E176" s="51">
        <v>13323.91</v>
      </c>
      <c r="F176" s="72"/>
    </row>
    <row r="177" spans="1:6" ht="12.75" customHeight="1">
      <c r="A177" s="145"/>
      <c r="B177" s="145"/>
      <c r="C177" s="146"/>
      <c r="D177" s="147"/>
      <c r="E177" s="147"/>
      <c r="F177" s="56"/>
    </row>
    <row r="178" spans="1:6" ht="12.75" customHeight="1">
      <c r="A178" s="52"/>
      <c r="B178" s="52"/>
      <c r="C178" s="148"/>
      <c r="D178" s="149"/>
      <c r="E178" s="149"/>
      <c r="F178" s="60"/>
    </row>
    <row r="179" spans="1:6" ht="12.75" customHeight="1">
      <c r="A179" s="75"/>
      <c r="B179" s="9">
        <v>80195</v>
      </c>
      <c r="C179" s="17" t="s">
        <v>23</v>
      </c>
      <c r="D179" s="18">
        <f>SUM(D180)</f>
        <v>65495</v>
      </c>
      <c r="E179" s="18">
        <f>SUM(E180)</f>
        <v>52110.37</v>
      </c>
      <c r="F179" s="68">
        <f>E179/D179*100</f>
        <v>79.56389037331094</v>
      </c>
    </row>
    <row r="180" spans="1:6" ht="12.75" customHeight="1">
      <c r="A180" s="76"/>
      <c r="B180" s="12"/>
      <c r="C180" s="20" t="s">
        <v>17</v>
      </c>
      <c r="D180" s="14">
        <f>SUM(D182:D183)</f>
        <v>65495</v>
      </c>
      <c r="E180" s="14">
        <f>SUM(E182:E183)</f>
        <v>52110.37</v>
      </c>
      <c r="F180" s="71">
        <f>E180/D180*100</f>
        <v>79.56389037331094</v>
      </c>
    </row>
    <row r="181" spans="1:6" ht="12.75" customHeight="1">
      <c r="A181" s="76"/>
      <c r="B181" s="12"/>
      <c r="C181" s="21" t="s">
        <v>18</v>
      </c>
      <c r="D181" s="16">
        <f>SUM(D182)</f>
        <v>55595</v>
      </c>
      <c r="E181" s="16">
        <f>SUM(E182)</f>
        <v>42210.37</v>
      </c>
      <c r="F181" s="72"/>
    </row>
    <row r="182" spans="1:6" ht="12.75" customHeight="1">
      <c r="A182" s="76"/>
      <c r="B182" s="12"/>
      <c r="C182" s="23" t="s">
        <v>19</v>
      </c>
      <c r="D182" s="16">
        <v>55595</v>
      </c>
      <c r="E182" s="16">
        <v>42210.37</v>
      </c>
      <c r="F182" s="72"/>
    </row>
    <row r="183" spans="1:6" ht="26.25" customHeight="1">
      <c r="A183" s="76"/>
      <c r="B183" s="12"/>
      <c r="C183" s="140" t="s">
        <v>99</v>
      </c>
      <c r="D183" s="130">
        <v>9900</v>
      </c>
      <c r="E183" s="130">
        <v>9900</v>
      </c>
      <c r="F183" s="72"/>
    </row>
    <row r="184" spans="1:6" ht="26.25" customHeight="1">
      <c r="A184" s="67">
        <v>851</v>
      </c>
      <c r="B184" s="6"/>
      <c r="C184" s="7" t="s">
        <v>62</v>
      </c>
      <c r="D184" s="8">
        <f>SUM(D185+D190)</f>
        <v>50000</v>
      </c>
      <c r="E184" s="8">
        <f>SUM(E185+E190)</f>
        <v>30315.95</v>
      </c>
      <c r="F184" s="108">
        <f>E184/D184*100</f>
        <v>60.631900000000002</v>
      </c>
    </row>
    <row r="185" spans="1:6" ht="12.75" customHeight="1">
      <c r="A185" s="75"/>
      <c r="B185" s="9">
        <v>85153</v>
      </c>
      <c r="C185" s="17" t="s">
        <v>88</v>
      </c>
      <c r="D185" s="41">
        <f>SUM(D186)</f>
        <v>10000</v>
      </c>
      <c r="E185" s="41">
        <f>SUM(E186)</f>
        <v>5914</v>
      </c>
      <c r="F185" s="108">
        <f>E185/D185*100</f>
        <v>59.14</v>
      </c>
    </row>
    <row r="186" spans="1:6" ht="12.75" customHeight="1">
      <c r="A186" s="77"/>
      <c r="B186" s="32"/>
      <c r="C186" s="20" t="s">
        <v>17</v>
      </c>
      <c r="D186" s="14">
        <f>SUM(D187:D187)</f>
        <v>10000</v>
      </c>
      <c r="E186" s="14">
        <f>SUM(E187:E187)</f>
        <v>5914</v>
      </c>
      <c r="F186" s="71">
        <f>E186/D186*100</f>
        <v>59.14</v>
      </c>
    </row>
    <row r="187" spans="1:6" ht="12.75" customHeight="1">
      <c r="A187" s="77"/>
      <c r="B187" s="32"/>
      <c r="C187" s="21" t="s">
        <v>18</v>
      </c>
      <c r="D187" s="22">
        <f>SUM(D188:D189)</f>
        <v>10000</v>
      </c>
      <c r="E187" s="22">
        <f>SUM(E188:E189)</f>
        <v>5914</v>
      </c>
      <c r="F187" s="80"/>
    </row>
    <row r="188" spans="1:6" ht="12.75" customHeight="1">
      <c r="A188" s="77"/>
      <c r="B188" s="32"/>
      <c r="C188" s="24" t="s">
        <v>22</v>
      </c>
      <c r="D188" s="16">
        <v>5100</v>
      </c>
      <c r="E188" s="16">
        <v>1490</v>
      </c>
      <c r="F188" s="72"/>
    </row>
    <row r="189" spans="1:6" ht="12.75" customHeight="1">
      <c r="A189" s="110"/>
      <c r="B189" s="42"/>
      <c r="C189" s="23" t="s">
        <v>19</v>
      </c>
      <c r="D189" s="16">
        <v>4900</v>
      </c>
      <c r="E189" s="16">
        <v>4424</v>
      </c>
      <c r="F189" s="72"/>
    </row>
    <row r="190" spans="1:6" ht="12.75" customHeight="1">
      <c r="A190" s="75"/>
      <c r="B190" s="9">
        <v>85154</v>
      </c>
      <c r="C190" s="17" t="s">
        <v>63</v>
      </c>
      <c r="D190" s="41">
        <f>SUM(D191)</f>
        <v>40000</v>
      </c>
      <c r="E190" s="41">
        <f>SUM(E191)</f>
        <v>24401.95</v>
      </c>
      <c r="F190" s="68">
        <f>E190/D190*100</f>
        <v>61.004875000000006</v>
      </c>
    </row>
    <row r="191" spans="1:6" ht="12.75" customHeight="1">
      <c r="A191" s="77"/>
      <c r="B191" s="32"/>
      <c r="C191" s="20" t="s">
        <v>17</v>
      </c>
      <c r="D191" s="14">
        <f>SUM(D192:D193)</f>
        <v>40000</v>
      </c>
      <c r="E191" s="14">
        <f>SUM(E192:E193)</f>
        <v>24401.95</v>
      </c>
      <c r="F191" s="71">
        <f>E191/D191*100</f>
        <v>61.004875000000006</v>
      </c>
    </row>
    <row r="192" spans="1:6" ht="12.75" customHeight="1">
      <c r="A192" s="77"/>
      <c r="B192" s="32"/>
      <c r="C192" s="21" t="s">
        <v>27</v>
      </c>
      <c r="D192" s="22">
        <v>50</v>
      </c>
      <c r="E192" s="22">
        <v>0</v>
      </c>
      <c r="F192" s="80"/>
    </row>
    <row r="193" spans="1:6" ht="12.75" customHeight="1">
      <c r="A193" s="77"/>
      <c r="B193" s="32"/>
      <c r="C193" s="21" t="s">
        <v>18</v>
      </c>
      <c r="D193" s="22">
        <f>SUM(D194:D195)</f>
        <v>39950</v>
      </c>
      <c r="E193" s="22">
        <f>SUM(E194:E195)</f>
        <v>24401.95</v>
      </c>
      <c r="F193" s="80"/>
    </row>
    <row r="194" spans="1:6" ht="12.75" customHeight="1">
      <c r="A194" s="77"/>
      <c r="B194" s="32"/>
      <c r="C194" s="24" t="s">
        <v>22</v>
      </c>
      <c r="D194" s="16">
        <v>27746</v>
      </c>
      <c r="E194" s="16">
        <v>15846.33</v>
      </c>
      <c r="F194" s="72"/>
    </row>
    <row r="195" spans="1:6" ht="12.75" customHeight="1">
      <c r="A195" s="110"/>
      <c r="B195" s="42"/>
      <c r="C195" s="23" t="s">
        <v>19</v>
      </c>
      <c r="D195" s="16">
        <v>12204</v>
      </c>
      <c r="E195" s="16">
        <v>8555.6200000000008</v>
      </c>
      <c r="F195" s="72"/>
    </row>
    <row r="196" spans="1:6" ht="12.75" customHeight="1">
      <c r="A196" s="96">
        <v>852</v>
      </c>
      <c r="B196" s="37"/>
      <c r="C196" s="37" t="s">
        <v>64</v>
      </c>
      <c r="D196" s="38">
        <f>SUM(D197+D200+D205+D213+D221+D224+D227+D234+D240+D246)</f>
        <v>1285709</v>
      </c>
      <c r="E196" s="38">
        <f>SUM(E197+E200+E205+E213+E221+E224+E227+E234+E240+E246)</f>
        <v>629733.92000000004</v>
      </c>
      <c r="F196" s="108">
        <f>E196/D196*100</f>
        <v>48.979506249081254</v>
      </c>
    </row>
    <row r="197" spans="1:6" ht="12.75" customHeight="1">
      <c r="A197" s="111"/>
      <c r="B197" s="9">
        <v>85204</v>
      </c>
      <c r="C197" s="50" t="s">
        <v>95</v>
      </c>
      <c r="D197" s="18">
        <f>SUM(D198)</f>
        <v>2000</v>
      </c>
      <c r="E197" s="18">
        <f>SUM(E198)</f>
        <v>0</v>
      </c>
      <c r="F197" s="68">
        <f>E197/D197*100</f>
        <v>0</v>
      </c>
    </row>
    <row r="198" spans="1:6" ht="12.75" customHeight="1">
      <c r="A198" s="75"/>
      <c r="B198" s="19"/>
      <c r="C198" s="20" t="s">
        <v>17</v>
      </c>
      <c r="D198" s="14">
        <f>SUM(D199)</f>
        <v>2000</v>
      </c>
      <c r="E198" s="14">
        <f>SUM(E199)</f>
        <v>0</v>
      </c>
      <c r="F198" s="71">
        <f>E198/D198*100</f>
        <v>0</v>
      </c>
    </row>
    <row r="199" spans="1:6" ht="12.75" customHeight="1">
      <c r="A199" s="75"/>
      <c r="B199" s="19"/>
      <c r="C199" s="21" t="s">
        <v>27</v>
      </c>
      <c r="D199" s="22">
        <v>2000</v>
      </c>
      <c r="E199" s="22">
        <v>0</v>
      </c>
      <c r="F199" s="80"/>
    </row>
    <row r="200" spans="1:6" ht="26.25" customHeight="1">
      <c r="A200" s="111"/>
      <c r="B200" s="9">
        <v>85205</v>
      </c>
      <c r="C200" s="50" t="s">
        <v>89</v>
      </c>
      <c r="D200" s="18">
        <f>SUM(D201)</f>
        <v>4000</v>
      </c>
      <c r="E200" s="18">
        <f>SUM(E201)</f>
        <v>0</v>
      </c>
      <c r="F200" s="68">
        <f>E200/D200*100</f>
        <v>0</v>
      </c>
    </row>
    <row r="201" spans="1:6" ht="12.75" customHeight="1">
      <c r="A201" s="75"/>
      <c r="B201" s="19"/>
      <c r="C201" s="20" t="s">
        <v>17</v>
      </c>
      <c r="D201" s="14">
        <f>SUM(D202:D202)</f>
        <v>4000</v>
      </c>
      <c r="E201" s="14">
        <f>SUM(E202:E202)</f>
        <v>0</v>
      </c>
      <c r="F201" s="71">
        <f>E201/D201*100</f>
        <v>0</v>
      </c>
    </row>
    <row r="202" spans="1:6" ht="12.75" customHeight="1">
      <c r="A202" s="75"/>
      <c r="B202" s="19"/>
      <c r="C202" s="21" t="s">
        <v>18</v>
      </c>
      <c r="D202" s="22">
        <f>SUM(D203:D203)</f>
        <v>4000</v>
      </c>
      <c r="E202" s="22">
        <f>SUM(E203:E203)</f>
        <v>0</v>
      </c>
      <c r="F202" s="80"/>
    </row>
    <row r="203" spans="1:6" ht="12.75" customHeight="1">
      <c r="A203" s="75"/>
      <c r="B203" s="19"/>
      <c r="C203" s="23" t="s">
        <v>19</v>
      </c>
      <c r="D203" s="16">
        <v>4000</v>
      </c>
      <c r="E203" s="16">
        <v>0</v>
      </c>
      <c r="F203" s="72"/>
    </row>
    <row r="204" spans="1:6" ht="12.75" customHeight="1">
      <c r="A204" s="77"/>
      <c r="B204" s="9">
        <v>85212</v>
      </c>
      <c r="C204" s="151" t="s">
        <v>65</v>
      </c>
      <c r="D204" s="18"/>
      <c r="E204" s="18"/>
      <c r="F204" s="109"/>
    </row>
    <row r="205" spans="1:6" ht="12.75" customHeight="1">
      <c r="A205" s="77"/>
      <c r="B205" s="9"/>
      <c r="C205" s="151" t="s">
        <v>66</v>
      </c>
      <c r="D205" s="18">
        <f>SUM(D207:D207)</f>
        <v>896302</v>
      </c>
      <c r="E205" s="18">
        <f>SUM(E207:E207)</f>
        <v>453241.88</v>
      </c>
      <c r="F205" s="68">
        <f>E205/D205*100</f>
        <v>50.5679871293381</v>
      </c>
    </row>
    <row r="206" spans="1:6" ht="12.75" customHeight="1">
      <c r="A206" s="77"/>
      <c r="B206" s="9"/>
      <c r="C206" s="151" t="s">
        <v>67</v>
      </c>
      <c r="D206" s="18"/>
      <c r="E206" s="18"/>
      <c r="F206" s="68"/>
    </row>
    <row r="207" spans="1:6" ht="12.75" customHeight="1">
      <c r="A207" s="77"/>
      <c r="B207" s="32"/>
      <c r="C207" s="20" t="s">
        <v>17</v>
      </c>
      <c r="D207" s="14">
        <f>SUM(D208:D209)</f>
        <v>896302</v>
      </c>
      <c r="E207" s="14">
        <f>SUM(E208:E209)</f>
        <v>453241.88</v>
      </c>
      <c r="F207" s="71">
        <f>E207/D207*100</f>
        <v>50.5679871293381</v>
      </c>
    </row>
    <row r="208" spans="1:6" ht="12.75" customHeight="1">
      <c r="A208" s="77"/>
      <c r="B208" s="32"/>
      <c r="C208" s="21" t="s">
        <v>27</v>
      </c>
      <c r="D208" s="22">
        <v>823344</v>
      </c>
      <c r="E208" s="22">
        <v>419831.9</v>
      </c>
      <c r="F208" s="80"/>
    </row>
    <row r="209" spans="1:6" ht="12.75" customHeight="1">
      <c r="A209" s="77"/>
      <c r="B209" s="32"/>
      <c r="C209" s="21" t="s">
        <v>18</v>
      </c>
      <c r="D209" s="22">
        <f>SUM(D210:D211)</f>
        <v>72958</v>
      </c>
      <c r="E209" s="22">
        <f>SUM(E210:E211)</f>
        <v>33409.980000000003</v>
      </c>
      <c r="F209" s="80"/>
    </row>
    <row r="210" spans="1:6" ht="12.75" customHeight="1">
      <c r="A210" s="77"/>
      <c r="B210" s="32"/>
      <c r="C210" s="24" t="s">
        <v>22</v>
      </c>
      <c r="D210" s="16">
        <v>65939</v>
      </c>
      <c r="E210" s="16">
        <v>30498.95</v>
      </c>
      <c r="F210" s="72"/>
    </row>
    <row r="211" spans="1:6" ht="12.75" customHeight="1">
      <c r="A211" s="77"/>
      <c r="B211" s="32"/>
      <c r="C211" s="121" t="s">
        <v>19</v>
      </c>
      <c r="D211" s="51">
        <v>7019</v>
      </c>
      <c r="E211" s="51">
        <v>2911.03</v>
      </c>
      <c r="F211" s="72"/>
    </row>
    <row r="212" spans="1:6" ht="12.75" customHeight="1">
      <c r="A212" s="75"/>
      <c r="B212" s="9">
        <v>85213</v>
      </c>
      <c r="C212" s="17" t="s">
        <v>68</v>
      </c>
      <c r="D212" s="18"/>
      <c r="E212" s="18"/>
      <c r="F212" s="109"/>
    </row>
    <row r="213" spans="1:6" ht="12.75" customHeight="1">
      <c r="A213" s="75"/>
      <c r="B213" s="9"/>
      <c r="C213" s="17" t="s">
        <v>69</v>
      </c>
      <c r="D213" s="18">
        <f>SUM(D217)</f>
        <v>3684</v>
      </c>
      <c r="E213" s="18">
        <f>SUM(E217)</f>
        <v>2470.23</v>
      </c>
      <c r="F213" s="68">
        <f>E213/D213*100</f>
        <v>67.052931596091199</v>
      </c>
    </row>
    <row r="214" spans="1:6" ht="12.75" customHeight="1">
      <c r="A214" s="75"/>
      <c r="B214" s="9"/>
      <c r="C214" s="17" t="s">
        <v>70</v>
      </c>
      <c r="D214" s="18"/>
      <c r="E214" s="18"/>
      <c r="F214" s="109"/>
    </row>
    <row r="215" spans="1:6" ht="12.75" customHeight="1">
      <c r="A215" s="75"/>
      <c r="B215" s="9"/>
      <c r="C215" s="17" t="s">
        <v>71</v>
      </c>
      <c r="D215" s="112"/>
      <c r="E215" s="112"/>
      <c r="F215" s="109"/>
    </row>
    <row r="216" spans="1:6" ht="12.75" customHeight="1">
      <c r="A216" s="77"/>
      <c r="B216" s="32"/>
      <c r="C216" s="17" t="s">
        <v>72</v>
      </c>
      <c r="D216" s="113"/>
      <c r="E216" s="113"/>
      <c r="F216" s="114"/>
    </row>
    <row r="217" spans="1:6" ht="12.75" customHeight="1">
      <c r="A217" s="77"/>
      <c r="B217" s="32"/>
      <c r="C217" s="20" t="s">
        <v>17</v>
      </c>
      <c r="D217" s="14">
        <f>SUM(D219:D219)</f>
        <v>3684</v>
      </c>
      <c r="E217" s="14">
        <f>SUM(E219:E219)</f>
        <v>2470.23</v>
      </c>
      <c r="F217" s="71">
        <f>E217/D217*100</f>
        <v>67.052931596091199</v>
      </c>
    </row>
    <row r="218" spans="1:6" ht="12.75" customHeight="1">
      <c r="A218" s="77"/>
      <c r="B218" s="32"/>
      <c r="C218" s="21" t="s">
        <v>18</v>
      </c>
      <c r="D218" s="14">
        <f>SUM(D219)</f>
        <v>3684</v>
      </c>
      <c r="E218" s="14">
        <f>SUM(E219)</f>
        <v>2470.23</v>
      </c>
      <c r="F218" s="79"/>
    </row>
    <row r="219" spans="1:6" ht="12.75" customHeight="1">
      <c r="A219" s="77"/>
      <c r="B219" s="32"/>
      <c r="C219" s="23" t="s">
        <v>19</v>
      </c>
      <c r="D219" s="22">
        <v>3684</v>
      </c>
      <c r="E219" s="22">
        <v>2470.23</v>
      </c>
      <c r="F219" s="80"/>
    </row>
    <row r="220" spans="1:6" ht="12.75" customHeight="1">
      <c r="A220" s="75"/>
      <c r="B220" s="9">
        <v>85214</v>
      </c>
      <c r="C220" s="30" t="s">
        <v>73</v>
      </c>
      <c r="D220" s="31"/>
      <c r="E220" s="31"/>
      <c r="F220" s="109"/>
    </row>
    <row r="221" spans="1:6" ht="12.75" customHeight="1">
      <c r="A221" s="75"/>
      <c r="B221" s="9"/>
      <c r="C221" s="17" t="s">
        <v>74</v>
      </c>
      <c r="D221" s="18">
        <f>SUM(D222)</f>
        <v>31072</v>
      </c>
      <c r="E221" s="18">
        <f>SUM(E222)</f>
        <v>17086.82</v>
      </c>
      <c r="F221" s="68">
        <f>E221/D221*100</f>
        <v>54.991053038105044</v>
      </c>
    </row>
    <row r="222" spans="1:6" ht="12.75" customHeight="1">
      <c r="A222" s="77"/>
      <c r="B222" s="32"/>
      <c r="C222" s="150" t="s">
        <v>17</v>
      </c>
      <c r="D222" s="142">
        <f>SUM(D223:D223)</f>
        <v>31072</v>
      </c>
      <c r="E222" s="142">
        <f>SUM(E223:E223)</f>
        <v>17086.82</v>
      </c>
      <c r="F222" s="71">
        <f>E222/D222*100</f>
        <v>54.991053038105044</v>
      </c>
    </row>
    <row r="223" spans="1:6" ht="12.75" customHeight="1">
      <c r="A223" s="77"/>
      <c r="B223" s="32"/>
      <c r="C223" s="120" t="s">
        <v>27</v>
      </c>
      <c r="D223" s="40">
        <v>31072</v>
      </c>
      <c r="E223" s="40">
        <v>17086.82</v>
      </c>
      <c r="F223" s="80"/>
    </row>
    <row r="224" spans="1:6" ht="12.75" customHeight="1">
      <c r="A224" s="77"/>
      <c r="B224" s="9">
        <v>85215</v>
      </c>
      <c r="C224" s="17" t="s">
        <v>75</v>
      </c>
      <c r="D224" s="18">
        <f>SUM(D225)</f>
        <v>1000</v>
      </c>
      <c r="E224" s="18">
        <v>0</v>
      </c>
      <c r="F224" s="71">
        <f>E224/D224*100</f>
        <v>0</v>
      </c>
    </row>
    <row r="225" spans="1:7" ht="12.75" customHeight="1">
      <c r="A225" s="77"/>
      <c r="B225" s="32"/>
      <c r="C225" s="20" t="s">
        <v>17</v>
      </c>
      <c r="D225" s="14">
        <f>SUM(D226:D226)</f>
        <v>1000</v>
      </c>
      <c r="E225" s="14">
        <f>SUM(E226:E226)</f>
        <v>0</v>
      </c>
      <c r="F225" s="71">
        <f>E225/D225*100</f>
        <v>0</v>
      </c>
    </row>
    <row r="226" spans="1:7" ht="12.75" customHeight="1">
      <c r="A226" s="76"/>
      <c r="B226" s="12"/>
      <c r="C226" s="21" t="s">
        <v>27</v>
      </c>
      <c r="D226" s="22">
        <v>1000</v>
      </c>
      <c r="E226" s="22">
        <v>0</v>
      </c>
      <c r="F226" s="80"/>
    </row>
    <row r="227" spans="1:7" ht="12.75" customHeight="1">
      <c r="A227" s="76"/>
      <c r="B227" s="9">
        <v>85216</v>
      </c>
      <c r="C227" s="17" t="s">
        <v>76</v>
      </c>
      <c r="D227" s="18">
        <f>SUM(D228)</f>
        <v>23629</v>
      </c>
      <c r="E227" s="18">
        <f>SUM(E228)</f>
        <v>13222</v>
      </c>
      <c r="F227" s="109"/>
    </row>
    <row r="228" spans="1:7" ht="12.75" customHeight="1">
      <c r="A228" s="76"/>
      <c r="B228" s="32"/>
      <c r="C228" s="20" t="s">
        <v>17</v>
      </c>
      <c r="D228" s="14">
        <f>SUM(D229:D229)</f>
        <v>23629</v>
      </c>
      <c r="E228" s="14">
        <f>SUM(E229:E229)</f>
        <v>13222</v>
      </c>
      <c r="F228" s="79"/>
    </row>
    <row r="229" spans="1:7" ht="12.75" customHeight="1">
      <c r="A229" s="76"/>
      <c r="B229" s="12"/>
      <c r="C229" s="100" t="s">
        <v>27</v>
      </c>
      <c r="D229" s="101">
        <v>23629</v>
      </c>
      <c r="E229" s="101">
        <v>13222</v>
      </c>
      <c r="F229" s="80"/>
    </row>
    <row r="230" spans="1:7" ht="12.75" customHeight="1">
      <c r="A230" s="53"/>
      <c r="B230" s="53"/>
      <c r="C230" s="102"/>
      <c r="D230" s="103"/>
      <c r="E230" s="103"/>
      <c r="F230" s="104"/>
    </row>
    <row r="231" spans="1:7" ht="12.75" customHeight="1">
      <c r="A231" s="34"/>
      <c r="B231" s="34"/>
      <c r="C231" s="122"/>
      <c r="D231" s="123"/>
      <c r="E231" s="123"/>
      <c r="F231" s="124"/>
    </row>
    <row r="232" spans="1:7" ht="12.75" customHeight="1">
      <c r="A232" s="34"/>
      <c r="B232" s="34"/>
      <c r="C232" s="122"/>
      <c r="D232" s="123"/>
      <c r="E232" s="123"/>
      <c r="F232" s="124"/>
    </row>
    <row r="233" spans="1:7" ht="12.75" customHeight="1">
      <c r="A233" s="57"/>
      <c r="B233" s="57"/>
      <c r="C233" s="105"/>
      <c r="D233" s="106"/>
      <c r="E233" s="106"/>
      <c r="F233" s="107"/>
    </row>
    <row r="234" spans="1:7" ht="12.75" customHeight="1">
      <c r="A234" s="111"/>
      <c r="B234" s="9">
        <v>85219</v>
      </c>
      <c r="C234" s="26" t="s">
        <v>77</v>
      </c>
      <c r="D234" s="18">
        <f>SUM(D235)</f>
        <v>186068</v>
      </c>
      <c r="E234" s="18">
        <f>SUM(E235)</f>
        <v>90106.84</v>
      </c>
      <c r="F234" s="68">
        <f>E234/D234*100</f>
        <v>48.426833200765316</v>
      </c>
    </row>
    <row r="235" spans="1:7" ht="12.75" customHeight="1">
      <c r="A235" s="75"/>
      <c r="B235" s="19"/>
      <c r="C235" s="20" t="s">
        <v>17</v>
      </c>
      <c r="D235" s="14">
        <f>SUM(D236:D237)</f>
        <v>186068</v>
      </c>
      <c r="E235" s="14">
        <f>SUM(E236:E237)</f>
        <v>90106.84</v>
      </c>
      <c r="F235" s="71">
        <f>E235/D235*100</f>
        <v>48.426833200765316</v>
      </c>
    </row>
    <row r="236" spans="1:7" ht="12.75" customHeight="1">
      <c r="A236" s="75"/>
      <c r="B236" s="19"/>
      <c r="C236" s="21" t="s">
        <v>27</v>
      </c>
      <c r="D236" s="22">
        <v>3702</v>
      </c>
      <c r="E236" s="22">
        <v>1200</v>
      </c>
      <c r="F236" s="80"/>
    </row>
    <row r="237" spans="1:7" ht="12.75" customHeight="1">
      <c r="A237" s="75"/>
      <c r="B237" s="19"/>
      <c r="C237" s="21" t="s">
        <v>18</v>
      </c>
      <c r="D237" s="22">
        <f>SUM(D238:D239)</f>
        <v>182366</v>
      </c>
      <c r="E237" s="22">
        <f>SUM(E238:E239)</f>
        <v>88906.84</v>
      </c>
      <c r="F237" s="80"/>
    </row>
    <row r="238" spans="1:7" ht="12.75" customHeight="1">
      <c r="A238" s="75"/>
      <c r="B238" s="19"/>
      <c r="C238" s="24" t="s">
        <v>22</v>
      </c>
      <c r="D238" s="16">
        <v>148525</v>
      </c>
      <c r="E238" s="16">
        <v>75603.73</v>
      </c>
      <c r="F238" s="72"/>
      <c r="G238" s="43"/>
    </row>
    <row r="239" spans="1:7" ht="12.75" customHeight="1">
      <c r="A239" s="75"/>
      <c r="B239" s="19"/>
      <c r="C239" s="23" t="s">
        <v>19</v>
      </c>
      <c r="D239" s="16">
        <v>33841</v>
      </c>
      <c r="E239" s="16">
        <v>13303.11</v>
      </c>
      <c r="F239" s="72"/>
    </row>
    <row r="240" spans="1:7" ht="24" customHeight="1">
      <c r="A240" s="111"/>
      <c r="B240" s="9">
        <v>85228</v>
      </c>
      <c r="C240" s="50" t="s">
        <v>78</v>
      </c>
      <c r="D240" s="18">
        <f>SUM(D241)</f>
        <v>34623</v>
      </c>
      <c r="E240" s="18">
        <f>SUM(E241)</f>
        <v>17256.61</v>
      </c>
      <c r="F240" s="68">
        <f>E240/D240*100</f>
        <v>49.841463766860187</v>
      </c>
    </row>
    <row r="241" spans="1:9" ht="12.75" customHeight="1">
      <c r="A241" s="75"/>
      <c r="B241" s="19"/>
      <c r="C241" s="20" t="s">
        <v>17</v>
      </c>
      <c r="D241" s="14">
        <f>SUM(D242:D243)</f>
        <v>34623</v>
      </c>
      <c r="E241" s="14">
        <f>SUM(E242:E243)</f>
        <v>17256.61</v>
      </c>
      <c r="F241" s="71">
        <f>E241/D241*100</f>
        <v>49.841463766860187</v>
      </c>
    </row>
    <row r="242" spans="1:9" ht="12.75" customHeight="1">
      <c r="A242" s="75"/>
      <c r="B242" s="19"/>
      <c r="C242" s="21" t="s">
        <v>27</v>
      </c>
      <c r="D242" s="22">
        <v>1200</v>
      </c>
      <c r="E242" s="22">
        <v>0</v>
      </c>
      <c r="F242" s="80"/>
    </row>
    <row r="243" spans="1:9" ht="12.75" customHeight="1">
      <c r="A243" s="75"/>
      <c r="B243" s="19"/>
      <c r="C243" s="21" t="s">
        <v>18</v>
      </c>
      <c r="D243" s="22">
        <f>SUM(D244:D245)</f>
        <v>33423</v>
      </c>
      <c r="E243" s="22">
        <f>SUM(E244:E245)</f>
        <v>17256.61</v>
      </c>
      <c r="F243" s="80"/>
    </row>
    <row r="244" spans="1:9" ht="12.75" customHeight="1">
      <c r="A244" s="75"/>
      <c r="B244" s="19"/>
      <c r="C244" s="24" t="s">
        <v>22</v>
      </c>
      <c r="D244" s="16">
        <v>32173</v>
      </c>
      <c r="E244" s="16">
        <v>16436.16</v>
      </c>
      <c r="F244" s="72"/>
    </row>
    <row r="245" spans="1:9" ht="12.75" customHeight="1">
      <c r="A245" s="75"/>
      <c r="B245" s="19"/>
      <c r="C245" s="23" t="s">
        <v>19</v>
      </c>
      <c r="D245" s="16">
        <v>1250</v>
      </c>
      <c r="E245" s="16">
        <v>820.45</v>
      </c>
      <c r="F245" s="72"/>
    </row>
    <row r="246" spans="1:9" ht="12.75" customHeight="1">
      <c r="A246" s="77"/>
      <c r="B246" s="9">
        <v>85295</v>
      </c>
      <c r="C246" s="26" t="s">
        <v>23</v>
      </c>
      <c r="D246" s="18">
        <f>SUM(D247)</f>
        <v>103331</v>
      </c>
      <c r="E246" s="18">
        <f>SUM(E247)</f>
        <v>36349.54</v>
      </c>
      <c r="F246" s="68">
        <f>E246/D246*100</f>
        <v>35.17776853025714</v>
      </c>
      <c r="I246" s="120"/>
    </row>
    <row r="247" spans="1:9" ht="12.75" customHeight="1">
      <c r="A247" s="76"/>
      <c r="B247" s="12"/>
      <c r="C247" s="20" t="s">
        <v>17</v>
      </c>
      <c r="D247" s="14">
        <f>SUM(D248:D249)</f>
        <v>103331</v>
      </c>
      <c r="E247" s="14">
        <f>SUM(E248:E249)</f>
        <v>36349.54</v>
      </c>
      <c r="F247" s="71">
        <f>E247/D247*100</f>
        <v>35.17776853025714</v>
      </c>
    </row>
    <row r="248" spans="1:9" ht="12.75" customHeight="1">
      <c r="A248" s="76"/>
      <c r="B248" s="12"/>
      <c r="C248" s="21" t="s">
        <v>27</v>
      </c>
      <c r="D248" s="22">
        <v>45331</v>
      </c>
      <c r="E248" s="22">
        <v>18968.7</v>
      </c>
      <c r="F248" s="80"/>
    </row>
    <row r="249" spans="1:9" ht="12.75" customHeight="1">
      <c r="A249" s="76"/>
      <c r="B249" s="12"/>
      <c r="C249" s="21" t="s">
        <v>18</v>
      </c>
      <c r="D249" s="22">
        <f>SUM(D250:D250)</f>
        <v>58000</v>
      </c>
      <c r="E249" s="22">
        <f>SUM(E250:E250)</f>
        <v>17380.84</v>
      </c>
      <c r="F249" s="80"/>
    </row>
    <row r="250" spans="1:9" ht="12.75" customHeight="1">
      <c r="A250" s="76"/>
      <c r="B250" s="12"/>
      <c r="C250" s="23" t="s">
        <v>19</v>
      </c>
      <c r="D250" s="16">
        <v>58000</v>
      </c>
      <c r="E250" s="16">
        <v>17380.84</v>
      </c>
      <c r="F250" s="79"/>
    </row>
    <row r="251" spans="1:9" ht="12.75" customHeight="1">
      <c r="A251" s="67">
        <v>854</v>
      </c>
      <c r="B251" s="7"/>
      <c r="C251" s="7" t="s">
        <v>79</v>
      </c>
      <c r="D251" s="8">
        <f>SUM(D252+D255)</f>
        <v>23968</v>
      </c>
      <c r="E251" s="8">
        <f>SUM(E252+E255)</f>
        <v>15724.35</v>
      </c>
      <c r="F251" s="68">
        <f>E251/D251*100</f>
        <v>65.605599132176238</v>
      </c>
    </row>
    <row r="252" spans="1:9" ht="24" customHeight="1">
      <c r="A252" s="111"/>
      <c r="B252" s="9">
        <v>85406</v>
      </c>
      <c r="C252" s="50" t="s">
        <v>102</v>
      </c>
      <c r="D252" s="18">
        <f>SUM(D253)</f>
        <v>1680</v>
      </c>
      <c r="E252" s="18">
        <f>SUM(E253)</f>
        <v>840</v>
      </c>
      <c r="F252" s="68">
        <f>E252/D252*100</f>
        <v>50</v>
      </c>
    </row>
    <row r="253" spans="1:9" ht="12.75" customHeight="1">
      <c r="A253" s="77"/>
      <c r="B253" s="115"/>
      <c r="C253" s="20" t="s">
        <v>17</v>
      </c>
      <c r="D253" s="14">
        <f>SUM(D254:D254)</f>
        <v>1680</v>
      </c>
      <c r="E253" s="14">
        <f>SUM(E254:E254)</f>
        <v>840</v>
      </c>
      <c r="F253" s="71">
        <f>E253/D253*100</f>
        <v>50</v>
      </c>
    </row>
    <row r="254" spans="1:9" ht="12.75" customHeight="1">
      <c r="A254" s="77"/>
      <c r="B254" s="115"/>
      <c r="C254" s="35" t="s">
        <v>44</v>
      </c>
      <c r="D254" s="16">
        <v>1680</v>
      </c>
      <c r="E254" s="16">
        <v>840</v>
      </c>
      <c r="F254" s="72"/>
    </row>
    <row r="255" spans="1:9" ht="12.75" customHeight="1">
      <c r="A255" s="77"/>
      <c r="B255" s="9">
        <v>85415</v>
      </c>
      <c r="C255" s="17" t="s">
        <v>80</v>
      </c>
      <c r="D255" s="18">
        <f>SUM(D256)</f>
        <v>22288</v>
      </c>
      <c r="E255" s="18">
        <f>SUM(E256)</f>
        <v>14884.35</v>
      </c>
      <c r="F255" s="68">
        <f>E255/D255*100</f>
        <v>66.781900574300067</v>
      </c>
    </row>
    <row r="256" spans="1:9" ht="12.75" customHeight="1">
      <c r="A256" s="76"/>
      <c r="B256" s="115"/>
      <c r="C256" s="20" t="s">
        <v>17</v>
      </c>
      <c r="D256" s="142">
        <f>SUM(D257:D257)</f>
        <v>22288</v>
      </c>
      <c r="E256" s="142">
        <f>SUM(E257:E257)</f>
        <v>14884.35</v>
      </c>
      <c r="F256" s="71">
        <f>E256/D256*100</f>
        <v>66.781900574300067</v>
      </c>
    </row>
    <row r="257" spans="1:6" ht="12.75" customHeight="1">
      <c r="A257" s="76"/>
      <c r="B257" s="115"/>
      <c r="C257" s="141" t="s">
        <v>27</v>
      </c>
      <c r="D257" s="130">
        <v>22288</v>
      </c>
      <c r="E257" s="130">
        <v>14884.35</v>
      </c>
      <c r="F257" s="79"/>
    </row>
    <row r="258" spans="1:6" ht="12.75" customHeight="1">
      <c r="A258" s="96">
        <v>900</v>
      </c>
      <c r="B258" s="37"/>
      <c r="C258" s="37" t="s">
        <v>81</v>
      </c>
      <c r="D258" s="8">
        <f>SUM(D263,D267,D273,D259)</f>
        <v>220231</v>
      </c>
      <c r="E258" s="8">
        <f>SUM(E263,E267,E273,E259)</f>
        <v>71868.77</v>
      </c>
      <c r="F258" s="108">
        <f>E258/D258*100</f>
        <v>32.633357701685959</v>
      </c>
    </row>
    <row r="259" spans="1:6" ht="12.75" customHeight="1">
      <c r="B259" s="136">
        <v>90002</v>
      </c>
      <c r="C259" s="136" t="s">
        <v>97</v>
      </c>
      <c r="D259" s="137">
        <f t="shared" ref="D259:E260" si="1">SUM(D260)</f>
        <v>116726</v>
      </c>
      <c r="E259" s="137">
        <f t="shared" si="1"/>
        <v>23468.13</v>
      </c>
    </row>
    <row r="260" spans="1:6" ht="12.75" customHeight="1">
      <c r="A260" s="111"/>
      <c r="B260" s="9"/>
      <c r="C260" s="139" t="s">
        <v>17</v>
      </c>
      <c r="D260" s="138">
        <f t="shared" si="1"/>
        <v>116726</v>
      </c>
      <c r="E260" s="138">
        <f t="shared" si="1"/>
        <v>23468.13</v>
      </c>
      <c r="F260" s="71">
        <f>E260/D260*100</f>
        <v>20.105315011222867</v>
      </c>
    </row>
    <row r="261" spans="1:6" ht="12.75" customHeight="1">
      <c r="A261" s="111"/>
      <c r="B261" s="9"/>
      <c r="C261" s="21" t="s">
        <v>18</v>
      </c>
      <c r="D261" s="22">
        <f>SUM(D262:D262)</f>
        <v>116726</v>
      </c>
      <c r="E261" s="22">
        <f>SUM(E262:E262)</f>
        <v>23468.13</v>
      </c>
      <c r="F261" s="68"/>
    </row>
    <row r="262" spans="1:6" ht="12.75" customHeight="1">
      <c r="A262" s="111"/>
      <c r="B262" s="9"/>
      <c r="C262" s="23" t="s">
        <v>19</v>
      </c>
      <c r="D262" s="16">
        <v>116726</v>
      </c>
      <c r="E262" s="16">
        <v>23468.13</v>
      </c>
      <c r="F262" s="68"/>
    </row>
    <row r="263" spans="1:6" ht="12.75" customHeight="1">
      <c r="A263" s="111"/>
      <c r="B263" s="9">
        <v>90003</v>
      </c>
      <c r="C263" s="17" t="s">
        <v>82</v>
      </c>
      <c r="D263" s="18">
        <f>SUM(D264)</f>
        <v>17000</v>
      </c>
      <c r="E263" s="18">
        <f>SUM(E264)</f>
        <v>5897.78</v>
      </c>
      <c r="F263" s="68">
        <f>E263/D263*100</f>
        <v>34.692823529411768</v>
      </c>
    </row>
    <row r="264" spans="1:6" ht="12.75" customHeight="1">
      <c r="A264" s="77"/>
      <c r="B264" s="32"/>
      <c r="C264" s="20" t="s">
        <v>17</v>
      </c>
      <c r="D264" s="14">
        <f t="shared" ref="D264:E265" si="2">SUM(D265)</f>
        <v>17000</v>
      </c>
      <c r="E264" s="14">
        <f t="shared" si="2"/>
        <v>5897.78</v>
      </c>
      <c r="F264" s="71">
        <f>E264/D264*100</f>
        <v>34.692823529411768</v>
      </c>
    </row>
    <row r="265" spans="1:6" ht="12.75" customHeight="1">
      <c r="A265" s="77"/>
      <c r="B265" s="32"/>
      <c r="C265" s="21" t="s">
        <v>18</v>
      </c>
      <c r="D265" s="16">
        <f t="shared" si="2"/>
        <v>17000</v>
      </c>
      <c r="E265" s="16">
        <f t="shared" si="2"/>
        <v>5897.78</v>
      </c>
      <c r="F265" s="72"/>
    </row>
    <row r="266" spans="1:6" ht="12.75" customHeight="1">
      <c r="A266" s="76"/>
      <c r="B266" s="12"/>
      <c r="C266" s="23" t="s">
        <v>19</v>
      </c>
      <c r="D266" s="16">
        <v>17000</v>
      </c>
      <c r="E266" s="16">
        <v>5897.78</v>
      </c>
      <c r="F266" s="72"/>
    </row>
    <row r="267" spans="1:6" ht="12.75" customHeight="1">
      <c r="A267" s="111"/>
      <c r="B267" s="9">
        <v>90015</v>
      </c>
      <c r="C267" s="26" t="s">
        <v>83</v>
      </c>
      <c r="D267" s="18">
        <f>SUM(D268+D270)</f>
        <v>84505</v>
      </c>
      <c r="E267" s="18">
        <f>SUM(E268+E270)</f>
        <v>42390.86</v>
      </c>
      <c r="F267" s="68">
        <f>E267/D267*100</f>
        <v>50.163729956807288</v>
      </c>
    </row>
    <row r="268" spans="1:6" ht="12.75" customHeight="1">
      <c r="A268" s="75"/>
      <c r="B268" s="19"/>
      <c r="C268" s="20" t="s">
        <v>43</v>
      </c>
      <c r="D268" s="14">
        <f>SUM(D269)</f>
        <v>9981</v>
      </c>
      <c r="E268" s="14">
        <f>SUM(E269)</f>
        <v>322.82</v>
      </c>
      <c r="F268" s="116">
        <f>E268/D268*100</f>
        <v>3.2343452559863741</v>
      </c>
    </row>
    <row r="269" spans="1:6" ht="12.75" customHeight="1">
      <c r="A269" s="75"/>
      <c r="B269" s="19"/>
      <c r="C269" s="15" t="s">
        <v>14</v>
      </c>
      <c r="D269" s="16">
        <v>9981</v>
      </c>
      <c r="E269" s="16">
        <v>322.82</v>
      </c>
      <c r="F269" s="71"/>
    </row>
    <row r="270" spans="1:6" ht="12.75" customHeight="1">
      <c r="A270" s="76"/>
      <c r="B270" s="12"/>
      <c r="C270" s="20" t="s">
        <v>17</v>
      </c>
      <c r="D270" s="14">
        <f>SUM(D271)</f>
        <v>74524</v>
      </c>
      <c r="E270" s="14">
        <f>SUM(E271)</f>
        <v>42068.04</v>
      </c>
      <c r="F270" s="71">
        <f>E270/D270*100</f>
        <v>56.448982877999029</v>
      </c>
    </row>
    <row r="271" spans="1:6" ht="12.75" customHeight="1">
      <c r="A271" s="76"/>
      <c r="B271" s="12"/>
      <c r="C271" s="21" t="s">
        <v>18</v>
      </c>
      <c r="D271" s="16">
        <f>SUM(D272)</f>
        <v>74524</v>
      </c>
      <c r="E271" s="16">
        <f>SUM(E272)</f>
        <v>42068.04</v>
      </c>
      <c r="F271" s="72"/>
    </row>
    <row r="272" spans="1:6" ht="12.75" customHeight="1">
      <c r="A272" s="76"/>
      <c r="B272" s="12"/>
      <c r="C272" s="121" t="s">
        <v>19</v>
      </c>
      <c r="D272" s="51">
        <v>74524</v>
      </c>
      <c r="E272" s="51">
        <v>42068.04</v>
      </c>
      <c r="F272" s="72"/>
    </row>
    <row r="273" spans="1:6" ht="12.75" customHeight="1">
      <c r="A273" s="77"/>
      <c r="B273" s="32">
        <v>90095</v>
      </c>
      <c r="C273" s="131" t="s">
        <v>23</v>
      </c>
      <c r="D273" s="132">
        <f t="shared" ref="D273:E275" si="3">SUM(D274)</f>
        <v>2000</v>
      </c>
      <c r="E273" s="132">
        <f t="shared" si="3"/>
        <v>112</v>
      </c>
      <c r="F273" s="71">
        <f>E273/D273*100</f>
        <v>5.6000000000000005</v>
      </c>
    </row>
    <row r="274" spans="1:6" ht="12.75" customHeight="1">
      <c r="A274" s="76"/>
      <c r="B274" s="12"/>
      <c r="C274" s="86" t="s">
        <v>17</v>
      </c>
      <c r="D274" s="87">
        <f t="shared" si="3"/>
        <v>2000</v>
      </c>
      <c r="E274" s="87">
        <f t="shared" si="3"/>
        <v>112</v>
      </c>
      <c r="F274" s="71">
        <f>E274/D274*100</f>
        <v>5.6000000000000005</v>
      </c>
    </row>
    <row r="275" spans="1:6" ht="12.75" customHeight="1">
      <c r="A275" s="76"/>
      <c r="B275" s="12"/>
      <c r="C275" s="21" t="s">
        <v>18</v>
      </c>
      <c r="D275" s="16">
        <f t="shared" si="3"/>
        <v>2000</v>
      </c>
      <c r="E275" s="16">
        <f t="shared" si="3"/>
        <v>112</v>
      </c>
      <c r="F275" s="72"/>
    </row>
    <row r="276" spans="1:6" ht="12.75" customHeight="1">
      <c r="A276" s="76"/>
      <c r="B276" s="12"/>
      <c r="C276" s="23" t="s">
        <v>19</v>
      </c>
      <c r="D276" s="16">
        <v>2000</v>
      </c>
      <c r="E276" s="16">
        <v>112</v>
      </c>
      <c r="F276" s="72"/>
    </row>
    <row r="277" spans="1:6" ht="12.75" customHeight="1">
      <c r="A277" s="96">
        <v>921</v>
      </c>
      <c r="B277" s="37"/>
      <c r="C277" s="37" t="s">
        <v>84</v>
      </c>
      <c r="D277" s="38">
        <f>SUM(D280)</f>
        <v>169950</v>
      </c>
      <c r="E277" s="38">
        <f>SUM(E280)</f>
        <v>84975</v>
      </c>
      <c r="F277" s="108">
        <f>E277/D277*100</f>
        <v>50</v>
      </c>
    </row>
    <row r="278" spans="1:6" ht="12.75" customHeight="1">
      <c r="A278" s="117"/>
      <c r="B278" s="9">
        <v>92116</v>
      </c>
      <c r="C278" s="26" t="s">
        <v>85</v>
      </c>
      <c r="D278" s="18">
        <f>SUM(D279)</f>
        <v>169950</v>
      </c>
      <c r="E278" s="18">
        <f>SUM(E279)</f>
        <v>84975</v>
      </c>
      <c r="F278" s="68">
        <f>E278/D278*100</f>
        <v>50</v>
      </c>
    </row>
    <row r="279" spans="1:6" ht="12.75" customHeight="1">
      <c r="A279" s="117"/>
      <c r="B279" s="12"/>
      <c r="C279" s="24" t="s">
        <v>17</v>
      </c>
      <c r="D279" s="16">
        <f>SUM(D280)</f>
        <v>169950</v>
      </c>
      <c r="E279" s="16">
        <f>SUM(E280)</f>
        <v>84975</v>
      </c>
      <c r="F279" s="71">
        <f>E279/D279*100</f>
        <v>50</v>
      </c>
    </row>
    <row r="280" spans="1:6" ht="12.75" customHeight="1">
      <c r="A280" s="117"/>
      <c r="B280" s="12"/>
      <c r="C280" s="35" t="s">
        <v>44</v>
      </c>
      <c r="D280" s="16">
        <v>169950</v>
      </c>
      <c r="E280" s="16">
        <v>84975</v>
      </c>
      <c r="F280" s="72"/>
    </row>
    <row r="281" spans="1:6" ht="12.75" customHeight="1">
      <c r="A281" s="67">
        <v>926</v>
      </c>
      <c r="B281" s="6"/>
      <c r="C281" s="7" t="s">
        <v>100</v>
      </c>
      <c r="D281" s="8">
        <f t="shared" ref="D281:E283" si="4">SUM(D282)</f>
        <v>20000</v>
      </c>
      <c r="E281" s="8">
        <f t="shared" si="4"/>
        <v>9000</v>
      </c>
      <c r="F281" s="68">
        <f>E281/D281*100</f>
        <v>45</v>
      </c>
    </row>
    <row r="282" spans="1:6" ht="12.75" customHeight="1">
      <c r="A282" s="77"/>
      <c r="B282" s="9">
        <v>92605</v>
      </c>
      <c r="C282" s="17" t="s">
        <v>101</v>
      </c>
      <c r="D282" s="18">
        <f t="shared" si="4"/>
        <v>20000</v>
      </c>
      <c r="E282" s="18">
        <f t="shared" si="4"/>
        <v>9000</v>
      </c>
      <c r="F282" s="68">
        <f>E282/D282*100</f>
        <v>45</v>
      </c>
    </row>
    <row r="283" spans="1:6" ht="12.75" customHeight="1">
      <c r="A283" s="77"/>
      <c r="B283" s="12"/>
      <c r="C283" s="24" t="s">
        <v>17</v>
      </c>
      <c r="D283" s="16">
        <f t="shared" si="4"/>
        <v>20000</v>
      </c>
      <c r="E283" s="16">
        <f t="shared" si="4"/>
        <v>9000</v>
      </c>
      <c r="F283" s="71">
        <f>E283/D283*100</f>
        <v>45</v>
      </c>
    </row>
    <row r="284" spans="1:6" ht="12.75" customHeight="1">
      <c r="A284" s="77"/>
      <c r="B284" s="12"/>
      <c r="C284" s="133" t="s">
        <v>44</v>
      </c>
      <c r="D284" s="51">
        <v>20000</v>
      </c>
      <c r="E284" s="51">
        <v>9000</v>
      </c>
      <c r="F284" s="72"/>
    </row>
    <row r="285" spans="1:6" ht="12.75" customHeight="1">
      <c r="A285" s="153" t="s">
        <v>86</v>
      </c>
      <c r="B285" s="154"/>
      <c r="C285" s="155"/>
      <c r="D285" s="134">
        <f>SUM(D5+D20+D28+D37+D46+D52+D87+D93+D126+D121+D130+D184+D196+D251+D258+D277+D281)</f>
        <v>11071373.01</v>
      </c>
      <c r="E285" s="134">
        <f>SUM(E5+E20+E28+E37+E46+E52+E87+E93+E126+E121+E130+E184+E196+E251+E258+E277+E281)</f>
        <v>3552789.7500000005</v>
      </c>
      <c r="F285" s="135">
        <f>E285/D285*100</f>
        <v>32.08987491245226</v>
      </c>
    </row>
    <row r="286" spans="1:6" ht="12.75" customHeight="1">
      <c r="A286" s="44"/>
      <c r="B286" s="44"/>
      <c r="C286" s="44"/>
      <c r="D286" s="45"/>
      <c r="E286" s="45"/>
      <c r="F286" s="46"/>
    </row>
    <row r="287" spans="1:6" ht="12.75" customHeight="1">
      <c r="A287" s="44"/>
      <c r="B287" s="44"/>
      <c r="C287" s="44"/>
      <c r="D287" s="45"/>
      <c r="E287" s="45"/>
      <c r="F287" s="46"/>
    </row>
    <row r="288" spans="1:6" ht="12.75" customHeight="1">
      <c r="A288" s="44"/>
      <c r="B288" s="44"/>
      <c r="C288" s="44"/>
      <c r="D288" s="45"/>
      <c r="E288" s="45"/>
      <c r="F288" s="46"/>
    </row>
    <row r="289" spans="1:6" ht="12.75" customHeight="1">
      <c r="A289" s="44"/>
      <c r="B289" s="44"/>
      <c r="C289" s="44"/>
      <c r="D289" s="45"/>
      <c r="E289" s="45"/>
      <c r="F289" s="46"/>
    </row>
    <row r="290" spans="1:6" ht="15">
      <c r="A290" s="44"/>
      <c r="B290" s="44"/>
      <c r="C290" s="44"/>
      <c r="D290" s="45"/>
      <c r="E290" s="45"/>
      <c r="F290" s="46"/>
    </row>
    <row r="291" spans="1:6" ht="15">
      <c r="A291" s="44"/>
      <c r="B291" s="44"/>
      <c r="C291" s="44"/>
      <c r="D291" s="45"/>
      <c r="E291" s="45"/>
      <c r="F291" s="46"/>
    </row>
    <row r="292" spans="1:6" ht="15">
      <c r="A292" s="44"/>
      <c r="B292" s="44"/>
      <c r="C292" s="44"/>
      <c r="D292" s="45"/>
      <c r="E292" s="45"/>
      <c r="F292" s="44"/>
    </row>
    <row r="293" spans="1:6" ht="15.75">
      <c r="A293" s="44"/>
      <c r="B293" s="44"/>
      <c r="C293" s="47"/>
      <c r="D293" s="48"/>
      <c r="E293" s="48"/>
      <c r="F293" s="46"/>
    </row>
    <row r="294" spans="1:6" ht="15">
      <c r="A294" s="44"/>
      <c r="B294" s="44"/>
      <c r="C294" s="44"/>
      <c r="D294" s="45"/>
      <c r="E294" s="45"/>
      <c r="F294" s="46"/>
    </row>
    <row r="295" spans="1:6" ht="15">
      <c r="A295" s="44"/>
      <c r="B295" s="44"/>
      <c r="C295" s="44"/>
      <c r="D295" s="45"/>
      <c r="E295" s="45"/>
      <c r="F295" s="46"/>
    </row>
    <row r="296" spans="1:6" ht="15">
      <c r="A296" s="44"/>
      <c r="B296" s="44"/>
      <c r="C296" s="44"/>
      <c r="D296" s="45"/>
      <c r="E296" s="45"/>
      <c r="F296" s="46"/>
    </row>
    <row r="297" spans="1:6" ht="15.75">
      <c r="A297" s="44"/>
      <c r="B297" s="44"/>
      <c r="C297" s="47"/>
      <c r="D297" s="48"/>
      <c r="E297" s="48"/>
      <c r="F297" s="46"/>
    </row>
    <row r="298" spans="1:6" ht="15">
      <c r="A298" s="44"/>
      <c r="B298" s="44"/>
      <c r="C298" s="44"/>
      <c r="D298" s="45"/>
      <c r="E298" s="45"/>
      <c r="F298" s="46"/>
    </row>
    <row r="299" spans="1:6" ht="15">
      <c r="A299" s="44"/>
      <c r="B299" s="44"/>
      <c r="C299" s="140"/>
      <c r="D299" s="130"/>
      <c r="E299" s="130"/>
      <c r="F299" s="46"/>
    </row>
    <row r="300" spans="1:6" ht="15">
      <c r="A300" s="44"/>
      <c r="B300" s="44"/>
      <c r="C300" s="140"/>
      <c r="D300" s="130"/>
      <c r="E300" s="130"/>
      <c r="F300" s="46"/>
    </row>
    <row r="301" spans="1:6" ht="15">
      <c r="A301" s="44"/>
      <c r="B301" s="44"/>
      <c r="C301" s="44"/>
      <c r="D301" s="45"/>
      <c r="E301" s="45"/>
      <c r="F301" s="46"/>
    </row>
    <row r="302" spans="1:6" ht="15">
      <c r="A302" s="44"/>
      <c r="B302" s="44"/>
      <c r="C302" s="44"/>
      <c r="D302" s="45"/>
      <c r="E302" s="45"/>
      <c r="F302" s="46"/>
    </row>
    <row r="303" spans="1:6" ht="15">
      <c r="A303" s="44"/>
      <c r="B303" s="44"/>
      <c r="C303" s="44"/>
      <c r="D303" s="45"/>
      <c r="E303" s="45"/>
      <c r="F303" s="46"/>
    </row>
    <row r="304" spans="1:6" ht="15">
      <c r="A304" s="44"/>
      <c r="B304" s="44"/>
      <c r="C304" s="44"/>
      <c r="D304" s="45"/>
      <c r="E304" s="45"/>
      <c r="F304" s="46"/>
    </row>
    <row r="305" spans="1:6" ht="15">
      <c r="A305" s="44"/>
      <c r="B305" s="44"/>
      <c r="C305" s="44"/>
      <c r="D305" s="45"/>
      <c r="E305" s="45"/>
      <c r="F305" s="46"/>
    </row>
    <row r="306" spans="1:6" ht="15">
      <c r="A306" s="44"/>
      <c r="B306" s="44"/>
      <c r="C306" s="44"/>
      <c r="D306" s="44"/>
      <c r="E306" s="44"/>
      <c r="F306" s="46"/>
    </row>
    <row r="307" spans="1:6" ht="15">
      <c r="A307" s="44"/>
      <c r="B307" s="44"/>
      <c r="C307" s="44"/>
      <c r="D307" s="44"/>
      <c r="E307" s="44"/>
      <c r="F307" s="46"/>
    </row>
    <row r="308" spans="1:6" ht="15">
      <c r="A308" s="44"/>
      <c r="B308" s="44"/>
      <c r="C308" s="44"/>
      <c r="D308" s="44"/>
      <c r="E308" s="44"/>
      <c r="F308" s="46"/>
    </row>
    <row r="309" spans="1:6" ht="15">
      <c r="A309" s="44"/>
      <c r="B309" s="44"/>
      <c r="C309" s="44"/>
      <c r="D309" s="45"/>
      <c r="E309" s="45"/>
      <c r="F309" s="46"/>
    </row>
    <row r="310" spans="1:6" ht="15">
      <c r="A310" s="44"/>
      <c r="B310" s="44"/>
      <c r="C310" s="44"/>
      <c r="D310" s="44"/>
      <c r="E310" s="44"/>
      <c r="F310" s="46"/>
    </row>
    <row r="311" spans="1:6" ht="15">
      <c r="A311" s="44"/>
      <c r="B311" s="44"/>
      <c r="C311" s="44"/>
      <c r="D311" s="45"/>
      <c r="E311" s="45"/>
      <c r="F311" s="46"/>
    </row>
    <row r="312" spans="1:6" ht="15">
      <c r="A312" s="44"/>
      <c r="B312" s="44"/>
      <c r="C312" s="44"/>
      <c r="D312" s="44"/>
      <c r="E312" s="44"/>
      <c r="F312" s="46"/>
    </row>
    <row r="313" spans="1:6" ht="15">
      <c r="A313" s="44"/>
      <c r="B313" s="44"/>
      <c r="C313" s="44"/>
      <c r="D313" s="45"/>
      <c r="E313" s="45"/>
      <c r="F313" s="46"/>
    </row>
    <row r="314" spans="1:6" ht="15">
      <c r="A314" s="44"/>
      <c r="B314" s="44"/>
      <c r="C314" s="44"/>
      <c r="D314" s="44"/>
      <c r="E314" s="44"/>
      <c r="F314" s="46"/>
    </row>
    <row r="315" spans="1:6" ht="15">
      <c r="A315" s="44"/>
      <c r="B315" s="44"/>
      <c r="C315" s="44"/>
      <c r="D315" s="44"/>
      <c r="E315" s="44"/>
      <c r="F315" s="46"/>
    </row>
    <row r="316" spans="1:6" ht="15">
      <c r="A316" s="44"/>
      <c r="B316" s="44"/>
      <c r="C316" s="44"/>
      <c r="D316" s="44"/>
      <c r="E316" s="44"/>
      <c r="F316" s="46"/>
    </row>
    <row r="317" spans="1:6" ht="15">
      <c r="A317" s="44"/>
      <c r="B317" s="44"/>
      <c r="C317" s="44"/>
      <c r="D317" s="44"/>
      <c r="E317" s="44"/>
      <c r="F317" s="46"/>
    </row>
    <row r="318" spans="1:6" ht="15">
      <c r="A318" s="44"/>
      <c r="B318" s="44"/>
      <c r="C318" s="44"/>
      <c r="D318" s="44"/>
      <c r="E318" s="44"/>
      <c r="F318" s="46"/>
    </row>
    <row r="319" spans="1:6" ht="15">
      <c r="A319" s="44"/>
      <c r="B319" s="44"/>
      <c r="C319" s="44"/>
      <c r="D319" s="44"/>
      <c r="E319" s="44"/>
      <c r="F319" s="46"/>
    </row>
    <row r="320" spans="1:6" ht="15">
      <c r="A320" s="44"/>
      <c r="B320" s="44"/>
      <c r="C320" s="44"/>
      <c r="D320" s="44"/>
      <c r="E320" s="44"/>
      <c r="F320" s="46"/>
    </row>
    <row r="321" spans="1:6" ht="15">
      <c r="A321" s="44"/>
      <c r="B321" s="44"/>
      <c r="C321" s="44"/>
      <c r="D321" s="44"/>
      <c r="E321" s="44"/>
      <c r="F321" s="46"/>
    </row>
    <row r="322" spans="1:6" ht="15">
      <c r="A322" s="44"/>
      <c r="B322" s="44"/>
      <c r="C322" s="44"/>
      <c r="D322" s="44"/>
      <c r="E322" s="44"/>
      <c r="F322" s="46"/>
    </row>
    <row r="323" spans="1:6" ht="15">
      <c r="A323" s="44"/>
      <c r="B323" s="44"/>
      <c r="C323" s="44"/>
      <c r="D323" s="44"/>
      <c r="E323" s="44"/>
      <c r="F323" s="46"/>
    </row>
    <row r="324" spans="1:6" ht="15">
      <c r="A324" s="44"/>
      <c r="B324" s="44"/>
      <c r="C324" s="44"/>
      <c r="D324" s="44"/>
      <c r="E324" s="44"/>
      <c r="F324" s="46"/>
    </row>
    <row r="325" spans="1:6" ht="15">
      <c r="A325" s="44"/>
      <c r="B325" s="44"/>
      <c r="C325" s="44"/>
      <c r="D325" s="44"/>
      <c r="E325" s="44"/>
      <c r="F325" s="46"/>
    </row>
    <row r="326" spans="1:6" ht="15">
      <c r="A326" s="44"/>
      <c r="B326" s="44"/>
      <c r="C326" s="44"/>
      <c r="D326" s="44"/>
      <c r="E326" s="44"/>
      <c r="F326" s="46"/>
    </row>
    <row r="327" spans="1:6" ht="15">
      <c r="A327" s="44"/>
      <c r="B327" s="44"/>
      <c r="C327" s="44"/>
      <c r="D327" s="44"/>
      <c r="E327" s="44"/>
      <c r="F327" s="46"/>
    </row>
    <row r="328" spans="1:6" ht="15">
      <c r="A328" s="44"/>
      <c r="B328" s="44"/>
      <c r="C328" s="44"/>
      <c r="D328" s="44"/>
      <c r="E328" s="44"/>
      <c r="F328" s="46"/>
    </row>
    <row r="329" spans="1:6" ht="15">
      <c r="A329" s="44"/>
      <c r="B329" s="44"/>
      <c r="C329" s="44"/>
      <c r="D329" s="44"/>
      <c r="E329" s="44"/>
      <c r="F329" s="46"/>
    </row>
    <row r="330" spans="1:6" ht="15">
      <c r="A330" s="44"/>
      <c r="B330" s="44"/>
      <c r="C330" s="44"/>
      <c r="D330" s="44"/>
      <c r="E330" s="44"/>
      <c r="F330" s="46"/>
    </row>
    <row r="331" spans="1:6" ht="15">
      <c r="A331" s="44"/>
      <c r="B331" s="44"/>
      <c r="C331" s="44"/>
      <c r="D331" s="44"/>
      <c r="E331" s="44"/>
      <c r="F331" s="46"/>
    </row>
    <row r="332" spans="1:6" ht="15">
      <c r="A332" s="44"/>
      <c r="B332" s="44"/>
      <c r="C332" s="44"/>
      <c r="D332" s="44"/>
      <c r="E332" s="44"/>
      <c r="F332" s="46"/>
    </row>
    <row r="333" spans="1:6" ht="15">
      <c r="A333" s="44"/>
      <c r="B333" s="44"/>
      <c r="C333" s="44"/>
      <c r="D333" s="44"/>
      <c r="E333" s="44"/>
      <c r="F333" s="46"/>
    </row>
    <row r="334" spans="1:6" ht="15">
      <c r="A334" s="44"/>
      <c r="B334" s="44"/>
      <c r="C334" s="44"/>
      <c r="D334" s="44"/>
      <c r="E334" s="44"/>
      <c r="F334" s="46"/>
    </row>
    <row r="335" spans="1:6" ht="15">
      <c r="A335" s="44"/>
      <c r="B335" s="44"/>
      <c r="C335" s="44"/>
      <c r="D335" s="44"/>
      <c r="E335" s="44"/>
      <c r="F335" s="46"/>
    </row>
    <row r="336" spans="1:6" ht="15">
      <c r="A336" s="44"/>
      <c r="B336" s="44"/>
      <c r="C336" s="44"/>
      <c r="D336" s="44"/>
      <c r="E336" s="44"/>
      <c r="F336" s="46"/>
    </row>
    <row r="337" spans="1:6" ht="15">
      <c r="A337" s="44"/>
      <c r="B337" s="44"/>
      <c r="C337" s="44"/>
      <c r="D337" s="44"/>
      <c r="E337" s="44"/>
      <c r="F337" s="46"/>
    </row>
    <row r="338" spans="1:6" ht="15">
      <c r="A338" s="44"/>
      <c r="B338" s="44"/>
      <c r="C338" s="44"/>
      <c r="D338" s="44"/>
      <c r="E338" s="44"/>
      <c r="F338" s="46"/>
    </row>
    <row r="339" spans="1:6" ht="15">
      <c r="A339" s="44"/>
      <c r="B339" s="44"/>
      <c r="C339" s="44"/>
      <c r="D339" s="44"/>
      <c r="E339" s="44"/>
      <c r="F339" s="46"/>
    </row>
    <row r="340" spans="1:6" ht="15">
      <c r="A340" s="44"/>
      <c r="B340" s="44"/>
      <c r="C340" s="44"/>
      <c r="D340" s="44"/>
      <c r="E340" s="44"/>
      <c r="F340" s="46"/>
    </row>
    <row r="341" spans="1:6" ht="15">
      <c r="A341" s="44"/>
      <c r="B341" s="44"/>
      <c r="C341" s="44"/>
      <c r="D341" s="44"/>
      <c r="E341" s="44"/>
      <c r="F341" s="46"/>
    </row>
    <row r="342" spans="1:6" ht="15">
      <c r="A342" s="44"/>
      <c r="B342" s="44"/>
      <c r="C342" s="44"/>
      <c r="D342" s="44"/>
      <c r="E342" s="44"/>
      <c r="F342" s="46"/>
    </row>
    <row r="343" spans="1:6" ht="15">
      <c r="A343" s="44"/>
      <c r="B343" s="44"/>
      <c r="C343" s="44"/>
      <c r="D343" s="44"/>
      <c r="E343" s="44"/>
      <c r="F343" s="46"/>
    </row>
    <row r="344" spans="1:6" ht="15">
      <c r="A344" s="44"/>
      <c r="B344" s="44"/>
      <c r="C344" s="44"/>
      <c r="D344" s="44"/>
      <c r="E344" s="44"/>
      <c r="F344" s="46"/>
    </row>
    <row r="345" spans="1:6" ht="15">
      <c r="A345" s="44"/>
      <c r="B345" s="44"/>
      <c r="C345" s="44"/>
      <c r="D345" s="44"/>
      <c r="E345" s="44"/>
      <c r="F345" s="46"/>
    </row>
    <row r="346" spans="1:6" ht="15">
      <c r="A346" s="44"/>
      <c r="B346" s="44"/>
      <c r="C346" s="44"/>
      <c r="D346" s="44"/>
      <c r="E346" s="44"/>
      <c r="F346" s="46"/>
    </row>
    <row r="347" spans="1:6" ht="15">
      <c r="A347" s="44"/>
      <c r="B347" s="44"/>
      <c r="C347" s="44"/>
      <c r="D347" s="44"/>
      <c r="E347" s="44"/>
      <c r="F347" s="46"/>
    </row>
    <row r="348" spans="1:6" ht="15">
      <c r="A348" s="44"/>
      <c r="B348" s="44"/>
      <c r="C348" s="44"/>
      <c r="D348" s="44"/>
      <c r="E348" s="44"/>
      <c r="F348" s="46"/>
    </row>
    <row r="349" spans="1:6" ht="15">
      <c r="A349" s="44"/>
      <c r="B349" s="44"/>
      <c r="C349" s="44"/>
      <c r="D349" s="44"/>
      <c r="E349" s="44"/>
      <c r="F349" s="46"/>
    </row>
    <row r="350" spans="1:6" ht="15">
      <c r="A350" s="44"/>
      <c r="B350" s="44"/>
      <c r="C350" s="44"/>
      <c r="D350" s="44"/>
      <c r="E350" s="44"/>
      <c r="F350" s="46"/>
    </row>
    <row r="351" spans="1:6" ht="15">
      <c r="A351" s="44"/>
      <c r="B351" s="44"/>
      <c r="C351" s="44"/>
      <c r="D351" s="44"/>
      <c r="E351" s="44"/>
      <c r="F351" s="46"/>
    </row>
    <row r="352" spans="1:6" ht="15">
      <c r="A352" s="44"/>
      <c r="B352" s="44"/>
      <c r="C352" s="44"/>
      <c r="D352" s="44"/>
      <c r="E352" s="44"/>
      <c r="F352" s="46"/>
    </row>
    <row r="353" spans="1:6" ht="15">
      <c r="A353" s="44"/>
      <c r="B353" s="44"/>
      <c r="C353" s="44"/>
      <c r="D353" s="44"/>
      <c r="E353" s="44"/>
      <c r="F353" s="46"/>
    </row>
    <row r="354" spans="1:6" ht="15">
      <c r="A354" s="44"/>
      <c r="B354" s="44"/>
      <c r="C354" s="44"/>
      <c r="D354" s="44"/>
      <c r="E354" s="44"/>
      <c r="F354" s="46"/>
    </row>
    <row r="355" spans="1:6" ht="15">
      <c r="A355" s="44"/>
      <c r="B355" s="44"/>
      <c r="C355" s="44"/>
      <c r="D355" s="44"/>
      <c r="E355" s="44"/>
      <c r="F355" s="46"/>
    </row>
    <row r="356" spans="1:6" ht="15">
      <c r="A356" s="44"/>
      <c r="B356" s="44"/>
      <c r="C356" s="44"/>
      <c r="D356" s="44"/>
      <c r="E356" s="44"/>
      <c r="F356" s="46"/>
    </row>
    <row r="357" spans="1:6" ht="15">
      <c r="A357" s="44"/>
      <c r="B357" s="44"/>
      <c r="C357" s="44"/>
      <c r="D357" s="44"/>
      <c r="E357" s="44"/>
      <c r="F357" s="46"/>
    </row>
    <row r="358" spans="1:6" ht="15">
      <c r="C358" s="44"/>
      <c r="D358" s="44"/>
      <c r="E358" s="44"/>
      <c r="F358" s="46"/>
    </row>
    <row r="359" spans="1:6" ht="15">
      <c r="C359" s="44"/>
      <c r="D359" s="44"/>
      <c r="E359" s="44"/>
      <c r="F359" s="46"/>
    </row>
    <row r="360" spans="1:6" ht="15">
      <c r="C360" s="44"/>
      <c r="D360" s="44"/>
      <c r="E360" s="44"/>
      <c r="F360" s="46"/>
    </row>
  </sheetData>
  <mergeCells count="1">
    <mergeCell ref="A285:C285"/>
  </mergeCells>
  <pageMargins left="0.67013888888888884" right="0.44027777777777777" top="0.78749999999999998" bottom="0.78333333333333333" header="0.51180555555555551" footer="0.51180555555555551"/>
  <pageSetup paperSize="9" firstPageNumber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6</vt:i4>
      </vt:variant>
    </vt:vector>
  </HeadingPairs>
  <TitlesOfParts>
    <vt:vector size="8" baseType="lpstr">
      <vt:lpstr>wydatki</vt:lpstr>
      <vt:lpstr>Arkusz1</vt:lpstr>
      <vt:lpstr>Excel_BuiltIn_Print_Area_3_1</vt:lpstr>
      <vt:lpstr>Excel_BuiltIn_Print_Area_3_1_1</vt:lpstr>
      <vt:lpstr>Excel_BuiltIn_Print_Area_3_1_1_1</vt:lpstr>
      <vt:lpstr>Excel_BuiltIn_Print_Area_4_1</vt:lpstr>
      <vt:lpstr>Excel_BuiltIn_Print_Area_4_1_1</vt:lpstr>
      <vt:lpstr>wydatki!Obszar_wydruku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Heleniak Beata</cp:lastModifiedBy>
  <cp:lastPrinted>2013-08-27T11:59:04Z</cp:lastPrinted>
  <dcterms:created xsi:type="dcterms:W3CDTF">2011-07-28T10:18:07Z</dcterms:created>
  <dcterms:modified xsi:type="dcterms:W3CDTF">2013-10-04T10:12:38Z</dcterms:modified>
</cp:coreProperties>
</file>