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710"/>
  </bookViews>
  <sheets>
    <sheet name="dochody" sheetId="1" r:id="rId1"/>
  </sheets>
  <definedNames>
    <definedName name="Excel_BuiltIn_Print_Area_3_1">#REF!</definedName>
    <definedName name="Excel_BuiltIn_Print_Area_3_1_1">#REF!</definedName>
    <definedName name="Excel_BuiltIn_Print_Area_3_1_1_1">#REF!</definedName>
    <definedName name="Excel_BuiltIn_Print_Area_4_1">#REF!</definedName>
    <definedName name="Excel_BuiltIn_Print_Area_4_1_1">#REF!</definedName>
  </definedNames>
  <calcPr calcId="125725"/>
</workbook>
</file>

<file path=xl/calcChain.xml><?xml version="1.0" encoding="utf-8"?>
<calcChain xmlns="http://schemas.openxmlformats.org/spreadsheetml/2006/main">
  <c r="P91" i="1"/>
  <c r="O91"/>
  <c r="N91"/>
  <c r="M91"/>
  <c r="L91"/>
  <c r="K91"/>
  <c r="J91"/>
  <c r="I91"/>
  <c r="H91"/>
  <c r="G91"/>
  <c r="P78"/>
  <c r="O78"/>
  <c r="N78"/>
  <c r="M78"/>
  <c r="K78"/>
  <c r="J78"/>
  <c r="I78"/>
  <c r="H78"/>
  <c r="G78"/>
  <c r="D78"/>
  <c r="P42"/>
  <c r="O42"/>
  <c r="N42"/>
  <c r="M42"/>
  <c r="K42"/>
  <c r="J42"/>
  <c r="I42"/>
  <c r="H42"/>
  <c r="G42"/>
  <c r="F96"/>
  <c r="E96" s="1"/>
  <c r="F95"/>
  <c r="E95" s="1"/>
  <c r="L84"/>
  <c r="L78" s="1"/>
  <c r="F84"/>
  <c r="F82"/>
  <c r="E82" s="1"/>
  <c r="F81"/>
  <c r="E81" s="1"/>
  <c r="F80"/>
  <c r="E80" s="1"/>
  <c r="F79"/>
  <c r="E79" s="1"/>
  <c r="P73"/>
  <c r="O73"/>
  <c r="N73"/>
  <c r="M73"/>
  <c r="K73"/>
  <c r="J73"/>
  <c r="I73"/>
  <c r="H73"/>
  <c r="G73"/>
  <c r="D73"/>
  <c r="L75"/>
  <c r="L73" s="1"/>
  <c r="F75"/>
  <c r="F74"/>
  <c r="E74" s="1"/>
  <c r="F69"/>
  <c r="F68"/>
  <c r="E68" s="1"/>
  <c r="F67"/>
  <c r="F66"/>
  <c r="F65"/>
  <c r="F64"/>
  <c r="F63"/>
  <c r="F62"/>
  <c r="F61"/>
  <c r="F60"/>
  <c r="F59"/>
  <c r="F58"/>
  <c r="F57"/>
  <c r="L46"/>
  <c r="L42" s="1"/>
  <c r="F46"/>
  <c r="F20"/>
  <c r="E20" s="1"/>
  <c r="F41"/>
  <c r="E41" s="1"/>
  <c r="P40"/>
  <c r="N40"/>
  <c r="M40"/>
  <c r="L40"/>
  <c r="K40"/>
  <c r="J40"/>
  <c r="I40"/>
  <c r="H40"/>
  <c r="G40"/>
  <c r="F40" s="1"/>
  <c r="E40" s="1"/>
  <c r="D40"/>
  <c r="D42"/>
  <c r="F21"/>
  <c r="E21" s="1"/>
  <c r="P99"/>
  <c r="G13"/>
  <c r="G99"/>
  <c r="D99"/>
  <c r="F101"/>
  <c r="E101" s="1"/>
  <c r="L28"/>
  <c r="F28"/>
  <c r="E28" s="1"/>
  <c r="L32"/>
  <c r="F32"/>
  <c r="P51"/>
  <c r="O51"/>
  <c r="N51"/>
  <c r="M51"/>
  <c r="L51"/>
  <c r="K51"/>
  <c r="J51"/>
  <c r="I51"/>
  <c r="H51"/>
  <c r="G51"/>
  <c r="D51"/>
  <c r="F52"/>
  <c r="E52" s="1"/>
  <c r="F48"/>
  <c r="E48" s="1"/>
  <c r="E47" s="1"/>
  <c r="P47"/>
  <c r="O47"/>
  <c r="N47"/>
  <c r="M47"/>
  <c r="L47"/>
  <c r="K47"/>
  <c r="J47"/>
  <c r="I47"/>
  <c r="H47"/>
  <c r="G47"/>
  <c r="D47"/>
  <c r="L15"/>
  <c r="L14"/>
  <c r="L36"/>
  <c r="L35"/>
  <c r="L34"/>
  <c r="L33"/>
  <c r="L31"/>
  <c r="L30"/>
  <c r="F35"/>
  <c r="E35" s="1"/>
  <c r="F27"/>
  <c r="E27" s="1"/>
  <c r="E14"/>
  <c r="F100"/>
  <c r="E100" s="1"/>
  <c r="O99"/>
  <c r="N99"/>
  <c r="M99"/>
  <c r="L99"/>
  <c r="K99"/>
  <c r="J99"/>
  <c r="I99"/>
  <c r="H99"/>
  <c r="P54"/>
  <c r="O54"/>
  <c r="N54"/>
  <c r="M54"/>
  <c r="L54"/>
  <c r="K54"/>
  <c r="J54"/>
  <c r="I54"/>
  <c r="H54"/>
  <c r="G54"/>
  <c r="F43"/>
  <c r="E43" s="1"/>
  <c r="F36"/>
  <c r="E36" s="1"/>
  <c r="F34"/>
  <c r="E34" s="1"/>
  <c r="P26"/>
  <c r="O26"/>
  <c r="N26"/>
  <c r="M26"/>
  <c r="L26"/>
  <c r="K26"/>
  <c r="J26"/>
  <c r="I26"/>
  <c r="H26"/>
  <c r="G26"/>
  <c r="D26"/>
  <c r="E75" l="1"/>
  <c r="E84"/>
  <c r="E32"/>
  <c r="E46"/>
  <c r="F47"/>
  <c r="F99"/>
  <c r="E99" s="1"/>
  <c r="P18"/>
  <c r="O18"/>
  <c r="N18"/>
  <c r="M18"/>
  <c r="L18"/>
  <c r="K18"/>
  <c r="J18"/>
  <c r="I18"/>
  <c r="F19"/>
  <c r="P13"/>
  <c r="O13"/>
  <c r="N13"/>
  <c r="M13"/>
  <c r="L13"/>
  <c r="K13"/>
  <c r="J13"/>
  <c r="I13"/>
  <c r="H13"/>
  <c r="D13"/>
  <c r="G97"/>
  <c r="G85"/>
  <c r="G29"/>
  <c r="G18"/>
  <c r="G16"/>
  <c r="F30"/>
  <c r="E30" s="1"/>
  <c r="F31"/>
  <c r="E31" s="1"/>
  <c r="F33"/>
  <c r="E33" s="1"/>
  <c r="F44"/>
  <c r="E44" s="1"/>
  <c r="F45"/>
  <c r="E45" s="1"/>
  <c r="F53"/>
  <c r="F51" s="1"/>
  <c r="F55"/>
  <c r="F56"/>
  <c r="E56" s="1"/>
  <c r="E57"/>
  <c r="E58"/>
  <c r="E59"/>
  <c r="E60"/>
  <c r="E61"/>
  <c r="E62"/>
  <c r="E63"/>
  <c r="E64"/>
  <c r="E65"/>
  <c r="E66"/>
  <c r="E67"/>
  <c r="E69"/>
  <c r="F76"/>
  <c r="E76" s="1"/>
  <c r="F77"/>
  <c r="E77" s="1"/>
  <c r="F83"/>
  <c r="F86"/>
  <c r="E86" s="1"/>
  <c r="F92"/>
  <c r="F93"/>
  <c r="E93" s="1"/>
  <c r="F94"/>
  <c r="E94" s="1"/>
  <c r="F98"/>
  <c r="E98" s="1"/>
  <c r="E19"/>
  <c r="F17"/>
  <c r="E17" s="1"/>
  <c r="F15"/>
  <c r="E15" s="1"/>
  <c r="F14"/>
  <c r="D16"/>
  <c r="H16"/>
  <c r="I16"/>
  <c r="J16"/>
  <c r="K16"/>
  <c r="L16"/>
  <c r="M16"/>
  <c r="N16"/>
  <c r="P16"/>
  <c r="D18"/>
  <c r="H18"/>
  <c r="D29"/>
  <c r="H29"/>
  <c r="I29"/>
  <c r="J29"/>
  <c r="K29"/>
  <c r="M29"/>
  <c r="N29"/>
  <c r="P29"/>
  <c r="D54"/>
  <c r="D85"/>
  <c r="H85"/>
  <c r="I85"/>
  <c r="J85"/>
  <c r="K85"/>
  <c r="L85"/>
  <c r="M85"/>
  <c r="N85"/>
  <c r="P85"/>
  <c r="D91"/>
  <c r="D97"/>
  <c r="H97"/>
  <c r="I97"/>
  <c r="J97"/>
  <c r="K97"/>
  <c r="L97"/>
  <c r="M97"/>
  <c r="N97"/>
  <c r="O97"/>
  <c r="P97"/>
  <c r="E42" l="1"/>
  <c r="G102"/>
  <c r="P102"/>
  <c r="O102"/>
  <c r="H102"/>
  <c r="J102"/>
  <c r="N102"/>
  <c r="E92"/>
  <c r="E91" s="1"/>
  <c r="F91"/>
  <c r="I102"/>
  <c r="K102"/>
  <c r="M102"/>
  <c r="F42"/>
  <c r="E83"/>
  <c r="E78" s="1"/>
  <c r="F78"/>
  <c r="E73"/>
  <c r="F73"/>
  <c r="D102"/>
  <c r="L29"/>
  <c r="L102" s="1"/>
  <c r="E55"/>
  <c r="E54" s="1"/>
  <c r="F54"/>
  <c r="E53"/>
  <c r="E51" s="1"/>
  <c r="E26"/>
  <c r="F26"/>
  <c r="F16"/>
  <c r="F85"/>
  <c r="E85" s="1"/>
  <c r="F29"/>
  <c r="E29" s="1"/>
  <c r="F97"/>
  <c r="E97" s="1"/>
  <c r="F18"/>
  <c r="E18" s="1"/>
  <c r="E13"/>
  <c r="F13"/>
  <c r="F102" l="1"/>
  <c r="E16"/>
  <c r="E102" s="1"/>
</calcChain>
</file>

<file path=xl/sharedStrings.xml><?xml version="1.0" encoding="utf-8"?>
<sst xmlns="http://schemas.openxmlformats.org/spreadsheetml/2006/main" count="176" uniqueCount="136">
  <si>
    <t>Tabela Nr 3</t>
  </si>
  <si>
    <t>II.</t>
  </si>
  <si>
    <t>w tym:</t>
  </si>
  <si>
    <t>Plan</t>
  </si>
  <si>
    <t>Wykonanie</t>
  </si>
  <si>
    <t>dochody bieżące</t>
  </si>
  <si>
    <t>dochody majątkowe</t>
  </si>
  <si>
    <t>Dział</t>
  </si>
  <si>
    <t>§</t>
  </si>
  <si>
    <t>Źródło dochodów</t>
  </si>
  <si>
    <t xml:space="preserve">na </t>
  </si>
  <si>
    <t>Dochodów</t>
  </si>
  <si>
    <t>ogółem</t>
  </si>
  <si>
    <t>własne</t>
  </si>
  <si>
    <t xml:space="preserve">z zakresu </t>
  </si>
  <si>
    <t>realizowane w</t>
  </si>
  <si>
    <t>w drodze</t>
  </si>
  <si>
    <t xml:space="preserve">środki na </t>
  </si>
  <si>
    <t>dochody</t>
  </si>
  <si>
    <t xml:space="preserve">przekształcenie </t>
  </si>
  <si>
    <t>dotacje</t>
  </si>
  <si>
    <t xml:space="preserve">adm.rządowej </t>
  </si>
  <si>
    <t>drodze umów</t>
  </si>
  <si>
    <t>umów lub</t>
  </si>
  <si>
    <t>zadania</t>
  </si>
  <si>
    <t>za</t>
  </si>
  <si>
    <t>prawa</t>
  </si>
  <si>
    <t>i środki</t>
  </si>
  <si>
    <t xml:space="preserve">inwestycje </t>
  </si>
  <si>
    <t>(6+12)</t>
  </si>
  <si>
    <t>i innych</t>
  </si>
  <si>
    <t>lub porozumień</t>
  </si>
  <si>
    <t xml:space="preserve">porozumień </t>
  </si>
  <si>
    <t>bieżące z</t>
  </si>
  <si>
    <t>sprzedaży</t>
  </si>
  <si>
    <t>użytkowania</t>
  </si>
  <si>
    <t>przezna-</t>
  </si>
  <si>
    <t>z udziałem</t>
  </si>
  <si>
    <t>(7+8+9+10+11)</t>
  </si>
  <si>
    <t>zleconych</t>
  </si>
  <si>
    <t xml:space="preserve">z organami </t>
  </si>
  <si>
    <t>z j.s.t.</t>
  </si>
  <si>
    <t>udziałem</t>
  </si>
  <si>
    <t>(13+14</t>
  </si>
  <si>
    <t>wieczystego w</t>
  </si>
  <si>
    <t>czone na</t>
  </si>
  <si>
    <t xml:space="preserve">środków </t>
  </si>
  <si>
    <t>j.s.t. ustawami</t>
  </si>
  <si>
    <t>adm.rządowej</t>
  </si>
  <si>
    <t>środków unijnych</t>
  </si>
  <si>
    <t>+15+16)</t>
  </si>
  <si>
    <t>majątku</t>
  </si>
  <si>
    <t>prawo własności</t>
  </si>
  <si>
    <t>inwestycje</t>
  </si>
  <si>
    <t>unijnych</t>
  </si>
  <si>
    <t>O10</t>
  </si>
  <si>
    <t>ROLNICTWO I łOWIECTWO</t>
  </si>
  <si>
    <t>GÓRNICTWO I KOPALNICTWO</t>
  </si>
  <si>
    <t>O830</t>
  </si>
  <si>
    <t>Wpływy z usług</t>
  </si>
  <si>
    <t>O920</t>
  </si>
  <si>
    <t>Pozostałe odsetki</t>
  </si>
  <si>
    <t>TRANSPORT I ŁĄCZNOŚĆ</t>
  </si>
  <si>
    <t>0970</t>
  </si>
  <si>
    <t>Wpływy z różnych dochodów</t>
  </si>
  <si>
    <t>GOSPODARKA MIESZKANIOWA</t>
  </si>
  <si>
    <t>O690</t>
  </si>
  <si>
    <t>Wpływy z różnych opłat</t>
  </si>
  <si>
    <t>ADMINISTRACJA PUBLICZNA</t>
  </si>
  <si>
    <t>O010</t>
  </si>
  <si>
    <t>Podatek dochodowy od osób fizycznych</t>
  </si>
  <si>
    <t>O020</t>
  </si>
  <si>
    <t>Podatek dochodowy od osób prawnych</t>
  </si>
  <si>
    <t>O310</t>
  </si>
  <si>
    <t>Podatek od nieruchomości</t>
  </si>
  <si>
    <t>O320</t>
  </si>
  <si>
    <t>Podatek rolny</t>
  </si>
  <si>
    <t>O330</t>
  </si>
  <si>
    <t>Podatek leśny</t>
  </si>
  <si>
    <t>O340</t>
  </si>
  <si>
    <t>Podatek od środków transportowych</t>
  </si>
  <si>
    <t>O350</t>
  </si>
  <si>
    <t>O360</t>
  </si>
  <si>
    <t>Podatek od spadków i darowizn</t>
  </si>
  <si>
    <t>O410</t>
  </si>
  <si>
    <t>Wpływy z opłaty skarbowej</t>
  </si>
  <si>
    <t>O430</t>
  </si>
  <si>
    <t>Wpływy z opłaty targowej</t>
  </si>
  <si>
    <t>O490</t>
  </si>
  <si>
    <t>O500</t>
  </si>
  <si>
    <t>Podatek od czynności cywilnoprawnych</t>
  </si>
  <si>
    <t>O910</t>
  </si>
  <si>
    <t>Odsetki od nieterminowych wpłat z tytułu podatków i opłat</t>
  </si>
  <si>
    <t>RÓŻNE ROZLICZENIA</t>
  </si>
  <si>
    <t>Subwencje ogólne z budżetu państwa- oświatowa</t>
  </si>
  <si>
    <t>Subwencje ogólne z budżetu państwa- wyrównawcza</t>
  </si>
  <si>
    <t>OŚWIATA I WYCHOWANIE</t>
  </si>
  <si>
    <t>OCHRONA ZDROWIA</t>
  </si>
  <si>
    <t>O480</t>
  </si>
  <si>
    <t>Wpływy z opłat za zezwolenia na sprzedaż napojów alkoholowych</t>
  </si>
  <si>
    <t>POMOC SPOŁECZNA</t>
  </si>
  <si>
    <t>EDUKACYJNA OPIEKA WYCHOWAWCZA</t>
  </si>
  <si>
    <t>DOCHODY OGÓŁEM</t>
  </si>
  <si>
    <t>0460</t>
  </si>
  <si>
    <t>Wpływy z opłaty eksploatacyjnej</t>
  </si>
  <si>
    <t>GOSPODARKA KOMUNALNA I OCHRONA ŚRODOWISKA</t>
  </si>
  <si>
    <t>Dotacje celowe w ramach programów finansowanych z udziałem środków europejskich oraz środków, o których mowa w art. 5 ust. 1 pkt 3 oraz ust. 3  pkt 5 i 6 ustawy, lub płatności w ramach budżetu środków europejskich</t>
  </si>
  <si>
    <t>Dotacje celowe otrzymane z budżetu państwa na realizację zadań bieżących z zakresu administracji rządowej oraz innych zadań zleconych gminie ustawami</t>
  </si>
  <si>
    <t>Dochody j.s.t. związane z realizacja zadań z zakresu administracji państwowej oraz innych zadań zleconych ustawami</t>
  </si>
  <si>
    <t>Dotacje celowe otrzymane z budżetu państwa na realizację własnych zadań bieżących gmin</t>
  </si>
  <si>
    <t>Dochody z najmu i dzierżawy składników majątkowych Skarbu Państwa, j.s.t. lub innych jednostek zaliczanych do sektora finansów publicznych oraz innych umów o podobnym charakterze</t>
  </si>
  <si>
    <t>Wpływy z tytułu odpłatnego nabycia prawa własności oraz prawa użytkowania wieczystego nieruchomości</t>
  </si>
  <si>
    <t>Wpływy z opłat za zarząd, użytkowanie i użytkowanie wieczyste nieruchomości</t>
  </si>
  <si>
    <t>URZĘDY NACZELNYCH ORGANÓW WŁADZY PAŃSTWOWEJ, KONTROLI I OCHRONY PRAWA ORAZ SĄDOWNICTWA</t>
  </si>
  <si>
    <t>WYTWARZANIE I ZAOPATRYWANIE W ENERGIĘ ELEKTRYCZNĄ, GAZ I WODĘ</t>
  </si>
  <si>
    <t>DOCHODY OD OSÓB PRAWNYCH, OSÓB FIZYCZNYCH I OD INNYCH JEDNOSTEK ORGANIZACYJNYCH NIE POSIADAJĄCYCH OSOBOWOŚCI PRAWNEJ ORAZ WYDATKI ZWIĄZANE Z ICH PODOREM</t>
  </si>
  <si>
    <t>Podatek od działalności gospodarczej osób fizycznych opłacany w formie karty podatkowej</t>
  </si>
  <si>
    <t>Wpływy z innych opłat pobieranych przez j.s.t. na podstawie odrębnych ustaw</t>
  </si>
  <si>
    <t>0470</t>
  </si>
  <si>
    <t>0750</t>
  </si>
  <si>
    <t>0770</t>
  </si>
  <si>
    <t>0830</t>
  </si>
  <si>
    <t>0920</t>
  </si>
  <si>
    <t>BEZPIECZEŃSTWO PUBLICZNE I OCHRONA PRZECIWPOŻAROWA</t>
  </si>
  <si>
    <t>Wykonanie dochodów w I półroczu 2013 roku</t>
  </si>
  <si>
    <t>30.06.2013</t>
  </si>
  <si>
    <t>na 30.06.2013</t>
  </si>
  <si>
    <t>Środki na dofinansowanie własnych inwestycji gmin, powiatów, samorządów wojewodzstw, pozyskane z innych środeł</t>
  </si>
  <si>
    <t>Dotacje celowe w ramach programów finansowanych z udziałem środków europejskich oraz środków, o których mowa w art. 5 ust.1 pkt 3 oraz ust.3 okt 5 i 6 ustaw, lub płatności w ramach budżetu środków europejskich</t>
  </si>
  <si>
    <t>Środki otrzymane od pozostałych jednostek zaliczonych do sktora finansów publicznych na realizacje zadań bieżacych jednostek zaliczonych do sektora finansów publicznych</t>
  </si>
  <si>
    <t>0960</t>
  </si>
  <si>
    <t>Środki otrzymane od pozostałych jednostek zaliczonych do sektora finansów publicznych na realizacje zadań bieżacych jednostek zaliczonych do sektora finansów publicznych</t>
  </si>
  <si>
    <t>0690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</si>
  <si>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</si>
  <si>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Otrzymane spadki, zapisy i darowizny w postacie pieniężnej</t>
  </si>
  <si>
    <t>Działalnośc usługowa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</si>
</sst>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5">
    <font>
      <sz val="10"/>
      <name val="Arial CE"/>
      <family val="2"/>
      <charset val="238"/>
    </font>
    <font>
      <sz val="10"/>
      <name val="Verdana"/>
      <family val="2"/>
      <charset val="1"/>
    </font>
    <font>
      <b/>
      <sz val="10"/>
      <name val="Verdana"/>
      <family val="2"/>
      <charset val="1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6"/>
      <name val="Arial CE"/>
      <family val="2"/>
      <charset val="238"/>
    </font>
    <font>
      <b/>
      <sz val="7"/>
      <name val="Arial CE"/>
      <family val="2"/>
      <charset val="238"/>
    </font>
    <font>
      <sz val="8"/>
      <name val="Arial CE"/>
      <family val="2"/>
      <charset val="238"/>
    </font>
    <font>
      <i/>
      <sz val="7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0" fillId="0" borderId="0" xfId="0" applyBorder="1"/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right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4" fontId="5" fillId="2" borderId="4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vertical="center"/>
    </xf>
    <xf numFmtId="4" fontId="5" fillId="4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3" fillId="2" borderId="4" xfId="0" applyNumberFormat="1" applyFont="1" applyFill="1" applyBorder="1"/>
    <xf numFmtId="49" fontId="4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/>
    <xf numFmtId="0" fontId="8" fillId="2" borderId="5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vertical="center"/>
    </xf>
    <xf numFmtId="4" fontId="5" fillId="2" borderId="4" xfId="0" applyNumberFormat="1" applyFont="1" applyFill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5" fillId="2" borderId="2" xfId="0" applyFont="1" applyFill="1" applyBorder="1" applyAlignment="1"/>
    <xf numFmtId="0" fontId="5" fillId="2" borderId="15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/>
    </xf>
    <xf numFmtId="4" fontId="14" fillId="5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16" xfId="0" applyBorder="1"/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4" fontId="9" fillId="0" borderId="9" xfId="0" applyNumberFormat="1" applyFont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4" fontId="9" fillId="0" borderId="16" xfId="0" applyNumberFormat="1" applyFont="1" applyBorder="1" applyAlignment="1">
      <alignment horizontal="right" vertical="center"/>
    </xf>
    <xf numFmtId="4" fontId="5" fillId="4" borderId="16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/>
    </xf>
    <xf numFmtId="4" fontId="9" fillId="0" borderId="9" xfId="0" applyNumberFormat="1" applyFont="1" applyBorder="1" applyAlignment="1">
      <alignment vertical="center"/>
    </xf>
    <xf numFmtId="4" fontId="5" fillId="4" borderId="9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4" fontId="5" fillId="4" borderId="16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5" fillId="0" borderId="6" xfId="0" applyFont="1" applyFill="1" applyBorder="1" applyAlignment="1"/>
    <xf numFmtId="4" fontId="9" fillId="0" borderId="2" xfId="0" applyNumberFormat="1" applyFont="1" applyBorder="1" applyAlignment="1">
      <alignment vertical="center"/>
    </xf>
    <xf numFmtId="4" fontId="5" fillId="4" borderId="2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/>
    </xf>
    <xf numFmtId="4" fontId="9" fillId="0" borderId="4" xfId="0" applyNumberFormat="1" applyFont="1" applyBorder="1" applyAlignment="1">
      <alignment horizontal="right" vertical="center"/>
    </xf>
    <xf numFmtId="4" fontId="5" fillId="4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center" vertical="center"/>
    </xf>
    <xf numFmtId="4" fontId="0" fillId="0" borderId="0" xfId="0" applyNumberFormat="1"/>
    <xf numFmtId="0" fontId="5" fillId="2" borderId="6" xfId="0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4" fontId="5" fillId="4" borderId="6" xfId="0" applyNumberFormat="1" applyFont="1" applyFill="1" applyBorder="1" applyAlignment="1">
      <alignment horizontal="right" vertical="center"/>
    </xf>
    <xf numFmtId="4" fontId="9" fillId="0" borderId="5" xfId="0" applyNumberFormat="1" applyFont="1" applyBorder="1" applyAlignment="1">
      <alignment vertical="center"/>
    </xf>
    <xf numFmtId="0" fontId="9" fillId="0" borderId="9" xfId="0" applyFont="1" applyBorder="1" applyAlignment="1"/>
    <xf numFmtId="49" fontId="9" fillId="0" borderId="9" xfId="0" applyNumberFormat="1" applyFont="1" applyBorder="1" applyAlignment="1">
      <alignment horizontal="center" vertical="center"/>
    </xf>
    <xf numFmtId="0" fontId="9" fillId="0" borderId="16" xfId="0" applyFont="1" applyBorder="1" applyAlignment="1"/>
    <xf numFmtId="49" fontId="9" fillId="0" borderId="16" xfId="0" applyNumberFormat="1" applyFont="1" applyBorder="1" applyAlignment="1">
      <alignment horizontal="center" vertical="center"/>
    </xf>
    <xf numFmtId="4" fontId="14" fillId="5" borderId="6" xfId="0" applyNumberFormat="1" applyFont="1" applyFill="1" applyBorder="1" applyAlignment="1">
      <alignment horizontal="right" vertical="center"/>
    </xf>
    <xf numFmtId="0" fontId="9" fillId="0" borderId="0" xfId="0" applyFont="1"/>
    <xf numFmtId="0" fontId="5" fillId="0" borderId="14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Fill="1" applyBorder="1" applyAlignment="1"/>
    <xf numFmtId="0" fontId="9" fillId="0" borderId="6" xfId="0" applyFont="1" applyFill="1" applyBorder="1" applyAlignment="1"/>
    <xf numFmtId="49" fontId="9" fillId="0" borderId="15" xfId="0" applyNumberFormat="1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right" vertical="center"/>
    </xf>
    <xf numFmtId="4" fontId="5" fillId="4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16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/>
    <xf numFmtId="4" fontId="5" fillId="4" borderId="0" xfId="0" applyNumberFormat="1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6"/>
  <sheetViews>
    <sheetView tabSelected="1" workbookViewId="0">
      <pane xSplit="10" ySplit="11" topLeftCell="K75" activePane="bottomRight" state="frozen"/>
      <selection pane="topRight" activeCell="K1" sqref="K1"/>
      <selection pane="bottomLeft" activeCell="A12" sqref="A12"/>
      <selection pane="bottomRight" activeCell="A70" sqref="A70:P72"/>
    </sheetView>
  </sheetViews>
  <sheetFormatPr defaultRowHeight="12.75"/>
  <cols>
    <col min="1" max="1" width="3.85546875" customWidth="1"/>
    <col min="2" max="2" width="4.85546875" customWidth="1"/>
    <col min="3" max="3" width="21.28515625" customWidth="1"/>
    <col min="4" max="4" width="9.85546875" customWidth="1"/>
    <col min="5" max="5" width="10.28515625" customWidth="1"/>
    <col min="6" max="6" width="10" customWidth="1"/>
    <col min="7" max="7" width="9.85546875" customWidth="1"/>
    <col min="8" max="8" width="9.140625" customWidth="1"/>
    <col min="9" max="9" width="8.7109375" customWidth="1"/>
    <col min="10" max="10" width="7" customWidth="1"/>
    <col min="11" max="11" width="7.85546875" customWidth="1"/>
    <col min="12" max="12" width="8.7109375" customWidth="1"/>
    <col min="13" max="13" width="8.5703125" customWidth="1"/>
    <col min="14" max="14" width="7.28515625" customWidth="1"/>
    <col min="15" max="15" width="6.7109375" customWidth="1"/>
    <col min="16" max="16" width="8.42578125" customWidth="1"/>
  </cols>
  <sheetData>
    <row r="1" spans="1:16" ht="11.25" customHeight="1">
      <c r="N1" s="1" t="s">
        <v>0</v>
      </c>
    </row>
    <row r="2" spans="1:16">
      <c r="A2" s="2"/>
      <c r="B2" s="54" t="s">
        <v>1</v>
      </c>
      <c r="C2" s="55" t="s">
        <v>124</v>
      </c>
      <c r="D2" s="5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9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8.75" customHeight="1">
      <c r="A4" s="169" t="s">
        <v>7</v>
      </c>
      <c r="B4" s="168" t="s">
        <v>8</v>
      </c>
      <c r="C4" s="168" t="s">
        <v>9</v>
      </c>
      <c r="D4" s="27"/>
      <c r="E4" s="31"/>
      <c r="F4" s="158" t="s">
        <v>2</v>
      </c>
      <c r="G4" s="158"/>
      <c r="H4" s="158"/>
      <c r="I4" s="158"/>
      <c r="J4" s="158"/>
      <c r="K4" s="158"/>
      <c r="L4" s="158"/>
      <c r="M4" s="158"/>
      <c r="N4" s="158"/>
      <c r="O4" s="158"/>
      <c r="P4" s="158"/>
    </row>
    <row r="5" spans="1:16">
      <c r="A5" s="170"/>
      <c r="B5" s="168"/>
      <c r="C5" s="168"/>
      <c r="D5" s="28" t="s">
        <v>3</v>
      </c>
      <c r="E5" s="32" t="s">
        <v>4</v>
      </c>
      <c r="F5" s="158" t="s">
        <v>5</v>
      </c>
      <c r="G5" s="158"/>
      <c r="H5" s="158"/>
      <c r="I5" s="158"/>
      <c r="J5" s="158"/>
      <c r="K5" s="158"/>
      <c r="L5" s="158" t="s">
        <v>6</v>
      </c>
      <c r="M5" s="158"/>
      <c r="N5" s="158"/>
      <c r="O5" s="158"/>
      <c r="P5" s="158"/>
    </row>
    <row r="6" spans="1:16" ht="14.1" customHeight="1">
      <c r="A6" s="170"/>
      <c r="B6" s="168"/>
      <c r="C6" s="168"/>
      <c r="D6" s="29" t="s">
        <v>10</v>
      </c>
      <c r="E6" s="33" t="s">
        <v>11</v>
      </c>
      <c r="F6" s="159" t="s">
        <v>12</v>
      </c>
      <c r="G6" s="161" t="s">
        <v>2</v>
      </c>
      <c r="H6" s="162"/>
      <c r="I6" s="162"/>
      <c r="J6" s="162"/>
      <c r="K6" s="162"/>
      <c r="L6" s="159" t="s">
        <v>12</v>
      </c>
      <c r="M6" s="163" t="s">
        <v>2</v>
      </c>
      <c r="N6" s="164"/>
      <c r="O6" s="164"/>
      <c r="P6" s="165"/>
    </row>
    <row r="7" spans="1:16">
      <c r="A7" s="170"/>
      <c r="B7" s="168"/>
      <c r="C7" s="168"/>
      <c r="D7" s="111" t="s">
        <v>125</v>
      </c>
      <c r="E7" s="101" t="s">
        <v>126</v>
      </c>
      <c r="F7" s="160"/>
      <c r="G7" s="166" t="s">
        <v>13</v>
      </c>
      <c r="H7" s="36" t="s">
        <v>14</v>
      </c>
      <c r="I7" s="39" t="s">
        <v>15</v>
      </c>
      <c r="J7" s="41" t="s">
        <v>16</v>
      </c>
      <c r="K7" s="39" t="s">
        <v>17</v>
      </c>
      <c r="L7" s="160"/>
      <c r="M7" s="39" t="s">
        <v>18</v>
      </c>
      <c r="N7" s="41" t="s">
        <v>19</v>
      </c>
      <c r="O7" s="39" t="s">
        <v>20</v>
      </c>
      <c r="P7" s="44" t="s">
        <v>17</v>
      </c>
    </row>
    <row r="8" spans="1:16">
      <c r="A8" s="170"/>
      <c r="B8" s="168"/>
      <c r="C8" s="168"/>
      <c r="D8" s="29"/>
      <c r="E8" s="33"/>
      <c r="F8" s="160"/>
      <c r="G8" s="167"/>
      <c r="H8" s="37" t="s">
        <v>21</v>
      </c>
      <c r="I8" s="39" t="s">
        <v>22</v>
      </c>
      <c r="J8" s="42" t="s">
        <v>23</v>
      </c>
      <c r="K8" s="39" t="s">
        <v>24</v>
      </c>
      <c r="L8" s="160"/>
      <c r="M8" s="39" t="s">
        <v>25</v>
      </c>
      <c r="N8" s="42" t="s">
        <v>26</v>
      </c>
      <c r="O8" s="39" t="s">
        <v>27</v>
      </c>
      <c r="P8" s="45" t="s">
        <v>28</v>
      </c>
    </row>
    <row r="9" spans="1:16">
      <c r="A9" s="170"/>
      <c r="B9" s="168"/>
      <c r="C9" s="168"/>
      <c r="D9" s="29"/>
      <c r="E9" s="33" t="s">
        <v>29</v>
      </c>
      <c r="F9" s="160"/>
      <c r="G9" s="167"/>
      <c r="H9" s="37" t="s">
        <v>30</v>
      </c>
      <c r="I9" s="39" t="s">
        <v>31</v>
      </c>
      <c r="J9" s="42" t="s">
        <v>32</v>
      </c>
      <c r="K9" s="39" t="s">
        <v>33</v>
      </c>
      <c r="L9" s="160"/>
      <c r="M9" s="39" t="s">
        <v>34</v>
      </c>
      <c r="N9" s="42" t="s">
        <v>35</v>
      </c>
      <c r="O9" s="39" t="s">
        <v>36</v>
      </c>
      <c r="P9" s="45" t="s">
        <v>37</v>
      </c>
    </row>
    <row r="10" spans="1:16">
      <c r="A10" s="170"/>
      <c r="B10" s="168"/>
      <c r="C10" s="168"/>
      <c r="D10" s="29"/>
      <c r="E10" s="33"/>
      <c r="F10" s="35" t="s">
        <v>38</v>
      </c>
      <c r="G10" s="167"/>
      <c r="H10" s="37" t="s">
        <v>39</v>
      </c>
      <c r="I10" s="39" t="s">
        <v>40</v>
      </c>
      <c r="J10" s="42" t="s">
        <v>41</v>
      </c>
      <c r="K10" s="39" t="s">
        <v>42</v>
      </c>
      <c r="L10" s="40" t="s">
        <v>43</v>
      </c>
      <c r="M10" s="39" t="s">
        <v>51</v>
      </c>
      <c r="N10" s="42" t="s">
        <v>44</v>
      </c>
      <c r="O10" s="39" t="s">
        <v>45</v>
      </c>
      <c r="P10" s="45" t="s">
        <v>46</v>
      </c>
    </row>
    <row r="11" spans="1:16">
      <c r="A11" s="171"/>
      <c r="B11" s="168"/>
      <c r="C11" s="168"/>
      <c r="D11" s="30"/>
      <c r="E11" s="34"/>
      <c r="F11" s="17"/>
      <c r="G11" s="167"/>
      <c r="H11" s="38" t="s">
        <v>47</v>
      </c>
      <c r="I11" s="39" t="s">
        <v>48</v>
      </c>
      <c r="J11" s="43"/>
      <c r="K11" s="39" t="s">
        <v>49</v>
      </c>
      <c r="L11" s="16" t="s">
        <v>50</v>
      </c>
      <c r="M11" s="39"/>
      <c r="N11" s="43" t="s">
        <v>52</v>
      </c>
      <c r="O11" s="39" t="s">
        <v>53</v>
      </c>
      <c r="P11" s="43" t="s">
        <v>54</v>
      </c>
    </row>
    <row r="12" spans="1:16">
      <c r="A12" s="5">
        <v>1</v>
      </c>
      <c r="B12" s="5">
        <v>2</v>
      </c>
      <c r="C12" s="5">
        <v>3</v>
      </c>
      <c r="D12" s="5">
        <v>4</v>
      </c>
      <c r="E12" s="19">
        <v>5</v>
      </c>
      <c r="F12" s="5">
        <v>6</v>
      </c>
      <c r="G12" s="6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</row>
    <row r="13" spans="1:16">
      <c r="A13" s="99" t="s">
        <v>55</v>
      </c>
      <c r="B13" s="144" t="s">
        <v>56</v>
      </c>
      <c r="C13" s="145"/>
      <c r="D13" s="18">
        <f t="shared" ref="D13:P13" si="0">SUM(D14:D15)</f>
        <v>126670.01</v>
      </c>
      <c r="E13" s="18">
        <f t="shared" si="0"/>
        <v>125370.01</v>
      </c>
      <c r="F13" s="18">
        <f t="shared" si="0"/>
        <v>125370.01</v>
      </c>
      <c r="G13" s="18">
        <f t="shared" si="0"/>
        <v>0</v>
      </c>
      <c r="H13" s="18">
        <f t="shared" si="0"/>
        <v>125370.01</v>
      </c>
      <c r="I13" s="18">
        <f t="shared" si="0"/>
        <v>0</v>
      </c>
      <c r="J13" s="18">
        <f t="shared" si="0"/>
        <v>0</v>
      </c>
      <c r="K13" s="18">
        <f t="shared" si="0"/>
        <v>0</v>
      </c>
      <c r="L13" s="18">
        <f t="shared" si="0"/>
        <v>0</v>
      </c>
      <c r="M13" s="18">
        <f t="shared" si="0"/>
        <v>0</v>
      </c>
      <c r="N13" s="18">
        <f t="shared" si="0"/>
        <v>0</v>
      </c>
      <c r="O13" s="18">
        <f t="shared" si="0"/>
        <v>0</v>
      </c>
      <c r="P13" s="18">
        <f t="shared" si="0"/>
        <v>0</v>
      </c>
    </row>
    <row r="14" spans="1:16" ht="92.25" customHeight="1">
      <c r="A14" s="172"/>
      <c r="B14" s="82" t="s">
        <v>119</v>
      </c>
      <c r="C14" s="116" t="s">
        <v>110</v>
      </c>
      <c r="D14" s="24">
        <v>1300</v>
      </c>
      <c r="E14" s="25">
        <f>G14</f>
        <v>0</v>
      </c>
      <c r="F14" s="24">
        <f>(G14+H14+I14+J14+K14)</f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f t="shared" ref="L14:L15" si="1">SUM(M14:P14)</f>
        <v>0</v>
      </c>
      <c r="M14" s="24">
        <v>0</v>
      </c>
      <c r="N14" s="24">
        <v>0</v>
      </c>
      <c r="O14" s="24">
        <v>0</v>
      </c>
      <c r="P14" s="24">
        <v>0</v>
      </c>
    </row>
    <row r="15" spans="1:16" ht="72" customHeight="1">
      <c r="A15" s="172"/>
      <c r="B15" s="49">
        <v>2010</v>
      </c>
      <c r="C15" s="117" t="s">
        <v>107</v>
      </c>
      <c r="D15" s="24">
        <v>125370.01</v>
      </c>
      <c r="E15" s="25">
        <f t="shared" ref="E15:E21" si="2">SUM(F15+L15)</f>
        <v>125370.01</v>
      </c>
      <c r="F15" s="24">
        <f>(G15+H15+I15+J15+K15)</f>
        <v>125370.01</v>
      </c>
      <c r="G15" s="24">
        <v>0</v>
      </c>
      <c r="H15" s="24">
        <v>125370.01</v>
      </c>
      <c r="I15" s="24">
        <v>0</v>
      </c>
      <c r="J15" s="24">
        <v>0</v>
      </c>
      <c r="K15" s="24">
        <v>0</v>
      </c>
      <c r="L15" s="24">
        <f t="shared" si="1"/>
        <v>0</v>
      </c>
      <c r="M15" s="24">
        <v>0</v>
      </c>
      <c r="N15" s="24">
        <v>0</v>
      </c>
      <c r="O15" s="24">
        <v>0</v>
      </c>
      <c r="P15" s="24">
        <v>0</v>
      </c>
    </row>
    <row r="16" spans="1:16">
      <c r="A16" s="99">
        <v>100</v>
      </c>
      <c r="B16" s="144" t="s">
        <v>57</v>
      </c>
      <c r="C16" s="145"/>
      <c r="D16" s="18">
        <f t="shared" ref="D16:N16" si="3">SUM(D17)</f>
        <v>150000</v>
      </c>
      <c r="E16" s="18">
        <f t="shared" si="2"/>
        <v>14101</v>
      </c>
      <c r="F16" s="18">
        <f>SUM(G16:K16)</f>
        <v>14101</v>
      </c>
      <c r="G16" s="18">
        <f t="shared" si="3"/>
        <v>14101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v>0</v>
      </c>
      <c r="P16" s="18">
        <f>SUM(P17)</f>
        <v>0</v>
      </c>
    </row>
    <row r="17" spans="1:16" ht="22.5">
      <c r="A17" s="102"/>
      <c r="B17" s="8" t="s">
        <v>103</v>
      </c>
      <c r="C17" s="86" t="s">
        <v>104</v>
      </c>
      <c r="D17" s="13">
        <v>150000</v>
      </c>
      <c r="E17" s="12">
        <f t="shared" si="2"/>
        <v>14101</v>
      </c>
      <c r="F17" s="13">
        <f>G17+H17+I17+J17+K17</f>
        <v>14101</v>
      </c>
      <c r="G17" s="13">
        <v>14101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</row>
    <row r="18" spans="1:16" ht="45">
      <c r="A18" s="50">
        <v>400</v>
      </c>
      <c r="B18" s="10"/>
      <c r="C18" s="51" t="s">
        <v>114</v>
      </c>
      <c r="D18" s="52">
        <f t="shared" ref="D18:H18" si="4">SUM(D19:D21)</f>
        <v>121000</v>
      </c>
      <c r="E18" s="52">
        <f t="shared" si="2"/>
        <v>55288.539999999994</v>
      </c>
      <c r="F18" s="52">
        <f>SUM(G18:K18)</f>
        <v>55288.539999999994</v>
      </c>
      <c r="G18" s="52">
        <f t="shared" ref="G18" si="5">SUM(G19:G21)</f>
        <v>55288.539999999994</v>
      </c>
      <c r="H18" s="52">
        <f t="shared" si="4"/>
        <v>0</v>
      </c>
      <c r="I18" s="52">
        <f t="shared" ref="I18:P18" si="6">SUM(I19:I21)</f>
        <v>0</v>
      </c>
      <c r="J18" s="52">
        <f t="shared" si="6"/>
        <v>0</v>
      </c>
      <c r="K18" s="52">
        <f t="shared" si="6"/>
        <v>0</v>
      </c>
      <c r="L18" s="52">
        <f t="shared" si="6"/>
        <v>0</v>
      </c>
      <c r="M18" s="52">
        <f t="shared" si="6"/>
        <v>0</v>
      </c>
      <c r="N18" s="52">
        <f t="shared" si="6"/>
        <v>0</v>
      </c>
      <c r="O18" s="52">
        <f t="shared" si="6"/>
        <v>0</v>
      </c>
      <c r="P18" s="52">
        <f t="shared" si="6"/>
        <v>0</v>
      </c>
    </row>
    <row r="19" spans="1:16">
      <c r="A19" s="142"/>
      <c r="B19" s="8" t="s">
        <v>121</v>
      </c>
      <c r="C19" s="9" t="s">
        <v>59</v>
      </c>
      <c r="D19" s="13">
        <v>120000</v>
      </c>
      <c r="E19" s="12">
        <f t="shared" si="2"/>
        <v>53838.59</v>
      </c>
      <c r="F19" s="13">
        <f>SUM(G19)</f>
        <v>53838.59</v>
      </c>
      <c r="G19" s="13">
        <v>53838.59</v>
      </c>
      <c r="H19" s="13"/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</row>
    <row r="20" spans="1:16">
      <c r="A20" s="142"/>
      <c r="B20" s="8" t="s">
        <v>122</v>
      </c>
      <c r="C20" s="7" t="s">
        <v>61</v>
      </c>
      <c r="D20" s="13">
        <v>1000</v>
      </c>
      <c r="E20" s="12">
        <f t="shared" ref="E20" si="7">SUM(F20+L20)</f>
        <v>451.95</v>
      </c>
      <c r="F20" s="13">
        <f>SUM(G20:K20)</f>
        <v>451.95</v>
      </c>
      <c r="G20" s="13">
        <v>451.95</v>
      </c>
      <c r="H20" s="13"/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</row>
    <row r="21" spans="1:16">
      <c r="A21" s="143"/>
      <c r="B21" s="82" t="s">
        <v>63</v>
      </c>
      <c r="C21" s="26" t="s">
        <v>64</v>
      </c>
      <c r="D21" s="80">
        <v>0</v>
      </c>
      <c r="E21" s="81">
        <f t="shared" si="2"/>
        <v>998</v>
      </c>
      <c r="F21" s="80">
        <f>SUM(G21:K21)</f>
        <v>998</v>
      </c>
      <c r="G21" s="80">
        <v>998</v>
      </c>
      <c r="H21" s="80"/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</row>
    <row r="22" spans="1:16">
      <c r="A22" s="131"/>
      <c r="B22" s="92"/>
      <c r="C22" s="60"/>
      <c r="D22" s="61"/>
      <c r="E22" s="62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>
      <c r="A23" s="128"/>
      <c r="B23" s="129"/>
      <c r="C23" s="130"/>
      <c r="D23" s="113"/>
      <c r="E23" s="114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</row>
    <row r="24" spans="1:16">
      <c r="A24" s="128"/>
      <c r="B24" s="129"/>
      <c r="C24" s="130"/>
      <c r="D24" s="113"/>
      <c r="E24" s="114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</row>
    <row r="25" spans="1:16">
      <c r="A25" s="132"/>
      <c r="B25" s="94"/>
      <c r="C25" s="64"/>
      <c r="D25" s="65"/>
      <c r="E25" s="66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1:16">
      <c r="A26" s="124">
        <v>600</v>
      </c>
      <c r="B26" s="125"/>
      <c r="C26" s="126" t="s">
        <v>62</v>
      </c>
      <c r="D26" s="127">
        <f t="shared" ref="D26:P26" si="8">SUM(D27:D28)</f>
        <v>65000</v>
      </c>
      <c r="E26" s="127">
        <f t="shared" si="8"/>
        <v>2554.44</v>
      </c>
      <c r="F26" s="127">
        <f t="shared" si="8"/>
        <v>2554.44</v>
      </c>
      <c r="G26" s="127">
        <f t="shared" si="8"/>
        <v>2554.44</v>
      </c>
      <c r="H26" s="127">
        <f t="shared" si="8"/>
        <v>0</v>
      </c>
      <c r="I26" s="127">
        <f t="shared" si="8"/>
        <v>0</v>
      </c>
      <c r="J26" s="127">
        <f t="shared" si="8"/>
        <v>0</v>
      </c>
      <c r="K26" s="127">
        <f t="shared" si="8"/>
        <v>0</v>
      </c>
      <c r="L26" s="127">
        <f t="shared" si="8"/>
        <v>0</v>
      </c>
      <c r="M26" s="127">
        <f t="shared" si="8"/>
        <v>0</v>
      </c>
      <c r="N26" s="127">
        <f t="shared" si="8"/>
        <v>0</v>
      </c>
      <c r="O26" s="127">
        <f t="shared" si="8"/>
        <v>0</v>
      </c>
      <c r="P26" s="127">
        <f t="shared" si="8"/>
        <v>0</v>
      </c>
    </row>
    <row r="27" spans="1:16" ht="11.25" customHeight="1">
      <c r="A27" s="152"/>
      <c r="B27" s="8" t="s">
        <v>63</v>
      </c>
      <c r="C27" s="7" t="s">
        <v>64</v>
      </c>
      <c r="D27" s="13">
        <v>15000</v>
      </c>
      <c r="E27" s="12">
        <f t="shared" ref="E27" si="9">SUM(F27+L27)</f>
        <v>2554.44</v>
      </c>
      <c r="F27" s="13">
        <f>G27+H27+I27+J27+K27</f>
        <v>2554.44</v>
      </c>
      <c r="G27" s="13">
        <v>2554.44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</row>
    <row r="28" spans="1:16" ht="57.75" customHeight="1">
      <c r="A28" s="153"/>
      <c r="B28" s="49">
        <v>6290</v>
      </c>
      <c r="C28" s="116" t="s">
        <v>127</v>
      </c>
      <c r="D28" s="80">
        <v>50000</v>
      </c>
      <c r="E28" s="81">
        <f t="shared" ref="E28" si="10">SUM(F28+L28)</f>
        <v>0</v>
      </c>
      <c r="F28" s="80">
        <f>G28+H28+I28+J28+K28</f>
        <v>0</v>
      </c>
      <c r="G28" s="80">
        <v>0</v>
      </c>
      <c r="H28" s="24">
        <v>0</v>
      </c>
      <c r="I28" s="24">
        <v>0</v>
      </c>
      <c r="J28" s="24">
        <v>0</v>
      </c>
      <c r="K28" s="24">
        <v>0</v>
      </c>
      <c r="L28" s="46">
        <f>SUM(M28:P28)</f>
        <v>0</v>
      </c>
      <c r="M28" s="24">
        <v>0</v>
      </c>
      <c r="N28" s="24">
        <v>0</v>
      </c>
      <c r="O28" s="24">
        <v>0</v>
      </c>
      <c r="P28" s="24">
        <v>0</v>
      </c>
    </row>
    <row r="29" spans="1:16">
      <c r="A29" s="99">
        <v>700</v>
      </c>
      <c r="B29" s="10"/>
      <c r="C29" s="98" t="s">
        <v>65</v>
      </c>
      <c r="D29" s="18">
        <f>SUM(D30:D36)</f>
        <v>1112234</v>
      </c>
      <c r="E29" s="18">
        <f t="shared" ref="E29:E34" si="11">SUM(F29+L29)</f>
        <v>435486.67</v>
      </c>
      <c r="F29" s="11">
        <f t="shared" ref="F29:F34" si="12">G29+H29+I29+J29+K29</f>
        <v>85386.67</v>
      </c>
      <c r="G29" s="18">
        <f>SUM(G30:G36)</f>
        <v>85386.67</v>
      </c>
      <c r="H29" s="18">
        <f>SUM(H30:H36)</f>
        <v>0</v>
      </c>
      <c r="I29" s="18">
        <f>SUM(I30:I36)</f>
        <v>0</v>
      </c>
      <c r="J29" s="18">
        <f>SUM(J30:J36)</f>
        <v>0</v>
      </c>
      <c r="K29" s="18">
        <f>SUM(K30:K36)</f>
        <v>0</v>
      </c>
      <c r="L29" s="18">
        <f>SUM(M29:P29)</f>
        <v>350100</v>
      </c>
      <c r="M29" s="18">
        <f>SUM(M30:M36)</f>
        <v>350100</v>
      </c>
      <c r="N29" s="18">
        <f>SUM(N30:N36)</f>
        <v>0</v>
      </c>
      <c r="O29" s="18">
        <v>0</v>
      </c>
      <c r="P29" s="18">
        <f>SUM(P30:P36)</f>
        <v>0</v>
      </c>
    </row>
    <row r="30" spans="1:16" ht="37.5" customHeight="1">
      <c r="A30" s="57"/>
      <c r="B30" s="82" t="s">
        <v>118</v>
      </c>
      <c r="C30" s="120" t="s">
        <v>112</v>
      </c>
      <c r="D30" s="24">
        <v>6334</v>
      </c>
      <c r="E30" s="25">
        <f t="shared" si="11"/>
        <v>2498.7600000000002</v>
      </c>
      <c r="F30" s="24">
        <f t="shared" si="12"/>
        <v>2498.7600000000002</v>
      </c>
      <c r="G30" s="24">
        <v>2498.7600000000002</v>
      </c>
      <c r="H30" s="24">
        <v>0</v>
      </c>
      <c r="I30" s="24">
        <v>0</v>
      </c>
      <c r="J30" s="24">
        <v>0</v>
      </c>
      <c r="K30" s="24">
        <v>0</v>
      </c>
      <c r="L30" s="24">
        <f>SUM(M30:P30)</f>
        <v>0</v>
      </c>
      <c r="M30" s="24">
        <v>0</v>
      </c>
      <c r="N30" s="24">
        <v>0</v>
      </c>
      <c r="O30" s="24">
        <v>0</v>
      </c>
      <c r="P30" s="24">
        <v>0</v>
      </c>
    </row>
    <row r="31" spans="1:16" ht="88.5" customHeight="1">
      <c r="A31" s="58"/>
      <c r="B31" s="82" t="s">
        <v>119</v>
      </c>
      <c r="C31" s="86" t="s">
        <v>110</v>
      </c>
      <c r="D31" s="24">
        <v>110000</v>
      </c>
      <c r="E31" s="25">
        <f t="shared" si="11"/>
        <v>68914.559999999998</v>
      </c>
      <c r="F31" s="24">
        <f t="shared" si="12"/>
        <v>68914.559999999998</v>
      </c>
      <c r="G31" s="24">
        <v>68914.559999999998</v>
      </c>
      <c r="H31" s="24">
        <v>0</v>
      </c>
      <c r="I31" s="24">
        <v>0</v>
      </c>
      <c r="J31" s="24">
        <v>0</v>
      </c>
      <c r="K31" s="24">
        <v>0</v>
      </c>
      <c r="L31" s="24">
        <f t="shared" ref="L31:L36" si="13">SUM(M31:P31)</f>
        <v>0</v>
      </c>
      <c r="M31" s="24">
        <v>0</v>
      </c>
      <c r="N31" s="24">
        <v>0</v>
      </c>
      <c r="O31" s="24">
        <v>0</v>
      </c>
      <c r="P31" s="24">
        <v>0</v>
      </c>
    </row>
    <row r="32" spans="1:16" ht="45.75" customHeight="1">
      <c r="A32" s="58"/>
      <c r="B32" s="82" t="s">
        <v>120</v>
      </c>
      <c r="C32" s="117" t="s">
        <v>111</v>
      </c>
      <c r="D32" s="24">
        <v>494200</v>
      </c>
      <c r="E32" s="25">
        <f t="shared" si="11"/>
        <v>350100</v>
      </c>
      <c r="F32" s="24">
        <f t="shared" si="12"/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f>SUM(M32:P32)</f>
        <v>350100</v>
      </c>
      <c r="M32" s="24">
        <v>350100</v>
      </c>
      <c r="N32" s="24">
        <v>0</v>
      </c>
      <c r="O32" s="24">
        <v>0</v>
      </c>
      <c r="P32" s="24">
        <v>0</v>
      </c>
    </row>
    <row r="33" spans="1:16">
      <c r="A33" s="58"/>
      <c r="B33" s="8" t="s">
        <v>121</v>
      </c>
      <c r="C33" s="9" t="s">
        <v>59</v>
      </c>
      <c r="D33" s="13">
        <v>1200</v>
      </c>
      <c r="E33" s="12">
        <f t="shared" si="11"/>
        <v>732.19</v>
      </c>
      <c r="F33" s="13">
        <f t="shared" si="12"/>
        <v>732.19</v>
      </c>
      <c r="G33" s="13">
        <v>732.19</v>
      </c>
      <c r="H33" s="24">
        <v>0</v>
      </c>
      <c r="I33" s="13">
        <v>0</v>
      </c>
      <c r="J33" s="13">
        <v>0</v>
      </c>
      <c r="K33" s="13">
        <v>0</v>
      </c>
      <c r="L33" s="24">
        <f t="shared" si="13"/>
        <v>0</v>
      </c>
      <c r="M33" s="13">
        <v>0</v>
      </c>
      <c r="N33" s="13">
        <v>0</v>
      </c>
      <c r="O33" s="13">
        <v>0</v>
      </c>
      <c r="P33" s="13">
        <v>0</v>
      </c>
    </row>
    <row r="34" spans="1:16">
      <c r="A34" s="58"/>
      <c r="B34" s="82" t="s">
        <v>122</v>
      </c>
      <c r="C34" s="26" t="s">
        <v>61</v>
      </c>
      <c r="D34" s="80">
        <v>500</v>
      </c>
      <c r="E34" s="81">
        <f t="shared" si="11"/>
        <v>150.83000000000001</v>
      </c>
      <c r="F34" s="80">
        <f t="shared" si="12"/>
        <v>150.83000000000001</v>
      </c>
      <c r="G34" s="80">
        <v>150.83000000000001</v>
      </c>
      <c r="H34" s="24">
        <v>0</v>
      </c>
      <c r="I34" s="80">
        <v>0</v>
      </c>
      <c r="J34" s="80">
        <v>0</v>
      </c>
      <c r="K34" s="80">
        <v>0</v>
      </c>
      <c r="L34" s="24">
        <f t="shared" si="13"/>
        <v>0</v>
      </c>
      <c r="M34" s="80">
        <v>0</v>
      </c>
      <c r="N34" s="80">
        <v>0</v>
      </c>
      <c r="O34" s="80"/>
      <c r="P34" s="80">
        <v>0</v>
      </c>
    </row>
    <row r="35" spans="1:16" ht="13.5" customHeight="1">
      <c r="A35" s="58"/>
      <c r="B35" s="87" t="s">
        <v>63</v>
      </c>
      <c r="C35" s="121" t="s">
        <v>64</v>
      </c>
      <c r="D35" s="88">
        <v>0</v>
      </c>
      <c r="E35" s="89">
        <f>SUM(F35+L35)</f>
        <v>13090.33</v>
      </c>
      <c r="F35" s="88">
        <f>G35+H35+I35+J35+K35</f>
        <v>13090.33</v>
      </c>
      <c r="G35" s="88">
        <v>13090.33</v>
      </c>
      <c r="H35" s="88">
        <v>0</v>
      </c>
      <c r="I35" s="88">
        <v>0</v>
      </c>
      <c r="J35" s="88">
        <v>0</v>
      </c>
      <c r="K35" s="88">
        <v>0</v>
      </c>
      <c r="L35" s="90">
        <f t="shared" si="13"/>
        <v>0</v>
      </c>
      <c r="M35" s="88">
        <v>0</v>
      </c>
      <c r="N35" s="88">
        <v>0</v>
      </c>
      <c r="O35" s="88">
        <v>0</v>
      </c>
      <c r="P35" s="88">
        <v>0</v>
      </c>
    </row>
    <row r="36" spans="1:16" ht="102.75" customHeight="1">
      <c r="A36" s="58"/>
      <c r="B36" s="82">
        <v>6207</v>
      </c>
      <c r="C36" s="117" t="s">
        <v>106</v>
      </c>
      <c r="D36" s="24">
        <v>500000</v>
      </c>
      <c r="E36" s="25">
        <f>SUM(F36+L36)</f>
        <v>0</v>
      </c>
      <c r="F36" s="24">
        <f>G36+H36+I36+J36+K36</f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f t="shared" si="13"/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ht="35.1" customHeight="1">
      <c r="A37" s="91"/>
      <c r="B37" s="92"/>
      <c r="C37" s="118"/>
      <c r="D37" s="68"/>
      <c r="E37" s="69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6" ht="24.75" customHeight="1">
      <c r="A38" s="173"/>
      <c r="B38" s="129"/>
      <c r="C38" s="134"/>
      <c r="D38" s="115"/>
      <c r="E38" s="174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</row>
    <row r="39" spans="1:16" ht="24.75" customHeight="1">
      <c r="A39" s="93"/>
      <c r="B39" s="94"/>
      <c r="C39" s="119"/>
      <c r="D39" s="70"/>
      <c r="E39" s="71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</row>
    <row r="40" spans="1:16" ht="18" customHeight="1">
      <c r="A40" s="84">
        <v>710</v>
      </c>
      <c r="B40" s="155" t="s">
        <v>135</v>
      </c>
      <c r="C40" s="156"/>
      <c r="D40" s="85">
        <f t="shared" ref="D40:N40" si="14">SUM(D41)</f>
        <v>6700</v>
      </c>
      <c r="E40" s="85">
        <f t="shared" ref="E40:E41" si="15">SUM(F40+L40)</f>
        <v>6700</v>
      </c>
      <c r="F40" s="85">
        <f>SUM(G40:K40)</f>
        <v>6700</v>
      </c>
      <c r="G40" s="85">
        <f t="shared" si="14"/>
        <v>6700</v>
      </c>
      <c r="H40" s="85">
        <f t="shared" si="14"/>
        <v>0</v>
      </c>
      <c r="I40" s="85">
        <f t="shared" si="14"/>
        <v>0</v>
      </c>
      <c r="J40" s="85">
        <f t="shared" si="14"/>
        <v>0</v>
      </c>
      <c r="K40" s="85">
        <f t="shared" si="14"/>
        <v>0</v>
      </c>
      <c r="L40" s="85">
        <f t="shared" si="14"/>
        <v>0</v>
      </c>
      <c r="M40" s="85">
        <f t="shared" si="14"/>
        <v>0</v>
      </c>
      <c r="N40" s="85">
        <f t="shared" si="14"/>
        <v>0</v>
      </c>
      <c r="O40" s="85">
        <v>0</v>
      </c>
      <c r="P40" s="85">
        <f>SUM(P41)</f>
        <v>0</v>
      </c>
    </row>
    <row r="41" spans="1:16" ht="33.75" customHeight="1">
      <c r="A41" s="79"/>
      <c r="B41" s="82" t="s">
        <v>130</v>
      </c>
      <c r="C41" s="117" t="s">
        <v>134</v>
      </c>
      <c r="D41" s="80">
        <v>6700</v>
      </c>
      <c r="E41" s="81">
        <f t="shared" si="15"/>
        <v>6700</v>
      </c>
      <c r="F41" s="80">
        <f>G41+H41+I41+J41+K41</f>
        <v>6700</v>
      </c>
      <c r="G41" s="80">
        <v>6700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</row>
    <row r="42" spans="1:16">
      <c r="A42" s="99">
        <v>750</v>
      </c>
      <c r="B42" s="144" t="s">
        <v>68</v>
      </c>
      <c r="C42" s="145"/>
      <c r="D42" s="18">
        <f>SUM(D43:D46)</f>
        <v>50753</v>
      </c>
      <c r="E42" s="18">
        <f t="shared" ref="E42:P42" si="16">SUM(E43:E46)</f>
        <v>30634.46</v>
      </c>
      <c r="F42" s="18">
        <f t="shared" si="16"/>
        <v>25022.46</v>
      </c>
      <c r="G42" s="18">
        <f t="shared" si="16"/>
        <v>3721.46</v>
      </c>
      <c r="H42" s="18">
        <f t="shared" si="16"/>
        <v>21301</v>
      </c>
      <c r="I42" s="18">
        <f t="shared" si="16"/>
        <v>0</v>
      </c>
      <c r="J42" s="18">
        <f t="shared" si="16"/>
        <v>0</v>
      </c>
      <c r="K42" s="18">
        <f t="shared" si="16"/>
        <v>0</v>
      </c>
      <c r="L42" s="18">
        <f t="shared" si="16"/>
        <v>5612</v>
      </c>
      <c r="M42" s="18">
        <f t="shared" si="16"/>
        <v>0</v>
      </c>
      <c r="N42" s="18">
        <f t="shared" si="16"/>
        <v>0</v>
      </c>
      <c r="O42" s="18">
        <f t="shared" si="16"/>
        <v>5612</v>
      </c>
      <c r="P42" s="18">
        <f t="shared" si="16"/>
        <v>0</v>
      </c>
    </row>
    <row r="43" spans="1:16" ht="16.5" customHeight="1">
      <c r="A43" s="143"/>
      <c r="B43" s="8" t="s">
        <v>63</v>
      </c>
      <c r="C43" s="7" t="s">
        <v>64</v>
      </c>
      <c r="D43" s="13">
        <v>5580</v>
      </c>
      <c r="E43" s="12">
        <f>SUM(F43+L43)</f>
        <v>3721.46</v>
      </c>
      <c r="F43" s="13">
        <f>G43+H43+I43+J43+K43</f>
        <v>3721.46</v>
      </c>
      <c r="G43" s="13">
        <v>3721.46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</row>
    <row r="44" spans="1:16" ht="66.75" customHeight="1">
      <c r="A44" s="146"/>
      <c r="B44" s="49">
        <v>2010</v>
      </c>
      <c r="C44" s="86" t="s">
        <v>107</v>
      </c>
      <c r="D44" s="24">
        <v>39556</v>
      </c>
      <c r="E44" s="25">
        <f>SUM(F44+L44)</f>
        <v>21301</v>
      </c>
      <c r="F44" s="24">
        <f>G44+H44+I44+J44+K44</f>
        <v>21301</v>
      </c>
      <c r="G44" s="24">
        <v>0</v>
      </c>
      <c r="H44" s="24">
        <v>21301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ht="56.25" customHeight="1">
      <c r="A45" s="147"/>
      <c r="B45" s="4">
        <v>2360</v>
      </c>
      <c r="C45" s="86" t="s">
        <v>108</v>
      </c>
      <c r="D45" s="77">
        <v>5</v>
      </c>
      <c r="E45" s="78">
        <f>SUM(F45+L45)</f>
        <v>0</v>
      </c>
      <c r="F45" s="77">
        <f>G45+H45+I45+J45+K45</f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</row>
    <row r="46" spans="1:16" ht="120.75" customHeight="1">
      <c r="A46" s="97"/>
      <c r="B46" s="49">
        <v>6280</v>
      </c>
      <c r="C46" s="122" t="s">
        <v>133</v>
      </c>
      <c r="D46" s="24">
        <v>5612</v>
      </c>
      <c r="E46" s="78">
        <f>SUM(F46+L46)</f>
        <v>5612</v>
      </c>
      <c r="F46" s="77">
        <f>G46+H46+I46+J46+K46</f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f>SUM(M46:P46)</f>
        <v>5612</v>
      </c>
      <c r="M46" s="77">
        <v>0</v>
      </c>
      <c r="N46" s="77">
        <v>0</v>
      </c>
      <c r="O46" s="77">
        <v>5612</v>
      </c>
      <c r="P46" s="77">
        <v>0</v>
      </c>
    </row>
    <row r="47" spans="1:16" ht="45.75" customHeight="1">
      <c r="A47" s="15">
        <v>751</v>
      </c>
      <c r="B47" s="14"/>
      <c r="C47" s="123" t="s">
        <v>113</v>
      </c>
      <c r="D47" s="47">
        <f t="shared" ref="D47" si="17">SUM(D48)</f>
        <v>426</v>
      </c>
      <c r="E47" s="47">
        <f t="shared" ref="E47:P47" si="18">SUM(E48)</f>
        <v>213</v>
      </c>
      <c r="F47" s="47">
        <f t="shared" si="18"/>
        <v>213</v>
      </c>
      <c r="G47" s="47">
        <f t="shared" si="18"/>
        <v>0</v>
      </c>
      <c r="H47" s="47">
        <f t="shared" si="18"/>
        <v>213</v>
      </c>
      <c r="I47" s="47">
        <f t="shared" si="18"/>
        <v>0</v>
      </c>
      <c r="J47" s="47">
        <f t="shared" si="18"/>
        <v>0</v>
      </c>
      <c r="K47" s="47">
        <f t="shared" si="18"/>
        <v>0</v>
      </c>
      <c r="L47" s="47">
        <f t="shared" si="18"/>
        <v>0</v>
      </c>
      <c r="M47" s="47">
        <f t="shared" si="18"/>
        <v>0</v>
      </c>
      <c r="N47" s="47">
        <f t="shared" si="18"/>
        <v>0</v>
      </c>
      <c r="O47" s="47">
        <f t="shared" si="18"/>
        <v>0</v>
      </c>
      <c r="P47" s="47">
        <f t="shared" si="18"/>
        <v>0</v>
      </c>
    </row>
    <row r="48" spans="1:16" ht="67.5" customHeight="1">
      <c r="A48" s="79"/>
      <c r="B48" s="26">
        <v>2010</v>
      </c>
      <c r="C48" s="117" t="s">
        <v>107</v>
      </c>
      <c r="D48" s="24">
        <v>426</v>
      </c>
      <c r="E48" s="25">
        <f>SUM(F48+L48)</f>
        <v>213</v>
      </c>
      <c r="F48" s="24">
        <f>G48+H48+I48+J48+K48</f>
        <v>213</v>
      </c>
      <c r="G48" s="24">
        <v>0</v>
      </c>
      <c r="H48" s="24">
        <v>213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23.25" customHeight="1">
      <c r="A49" s="72"/>
      <c r="B49" s="60"/>
      <c r="C49" s="118"/>
      <c r="D49" s="68"/>
      <c r="E49" s="69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</row>
    <row r="50" spans="1:16" ht="20.25" customHeight="1">
      <c r="A50" s="73"/>
      <c r="B50" s="64"/>
      <c r="C50" s="119"/>
      <c r="D50" s="70"/>
      <c r="E50" s="71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</row>
    <row r="51" spans="1:16" ht="35.25" customHeight="1">
      <c r="A51" s="67">
        <v>754</v>
      </c>
      <c r="B51" s="40"/>
      <c r="C51" s="135" t="s">
        <v>123</v>
      </c>
      <c r="D51" s="136">
        <f>SUM(D52:D53)</f>
        <v>2800</v>
      </c>
      <c r="E51" s="136">
        <f t="shared" ref="E51:P51" si="19">SUM(E52:E53)</f>
        <v>2800</v>
      </c>
      <c r="F51" s="136">
        <f t="shared" si="19"/>
        <v>2800</v>
      </c>
      <c r="G51" s="136">
        <f t="shared" si="19"/>
        <v>1300</v>
      </c>
      <c r="H51" s="136">
        <f t="shared" si="19"/>
        <v>1500</v>
      </c>
      <c r="I51" s="136">
        <f t="shared" si="19"/>
        <v>0</v>
      </c>
      <c r="J51" s="136">
        <f t="shared" si="19"/>
        <v>0</v>
      </c>
      <c r="K51" s="136">
        <f t="shared" si="19"/>
        <v>0</v>
      </c>
      <c r="L51" s="136">
        <f t="shared" si="19"/>
        <v>0</v>
      </c>
      <c r="M51" s="136">
        <f t="shared" si="19"/>
        <v>0</v>
      </c>
      <c r="N51" s="136">
        <f t="shared" si="19"/>
        <v>0</v>
      </c>
      <c r="O51" s="136">
        <f t="shared" si="19"/>
        <v>0</v>
      </c>
      <c r="P51" s="136">
        <f t="shared" si="19"/>
        <v>0</v>
      </c>
    </row>
    <row r="52" spans="1:16" ht="12" customHeight="1">
      <c r="A52" s="150"/>
      <c r="B52" s="8" t="s">
        <v>63</v>
      </c>
      <c r="C52" s="7" t="s">
        <v>64</v>
      </c>
      <c r="D52" s="13">
        <v>1300</v>
      </c>
      <c r="E52" s="12">
        <f>SUM(F52+L52)</f>
        <v>1300</v>
      </c>
      <c r="F52" s="13">
        <f>G52+H52+I52+J52+K52</f>
        <v>1300</v>
      </c>
      <c r="G52" s="13">
        <v>1300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</row>
    <row r="53" spans="1:16" ht="71.25" customHeight="1">
      <c r="A53" s="151"/>
      <c r="B53" s="26">
        <v>2010</v>
      </c>
      <c r="C53" s="117" t="s">
        <v>107</v>
      </c>
      <c r="D53" s="24">
        <v>1500</v>
      </c>
      <c r="E53" s="25">
        <f>SUM(F53+L53)</f>
        <v>1500</v>
      </c>
      <c r="F53" s="24">
        <f>G53+H53+I53+J53+K53</f>
        <v>1500</v>
      </c>
      <c r="G53" s="24">
        <v>0</v>
      </c>
      <c r="H53" s="24">
        <v>1500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</row>
    <row r="54" spans="1:16" ht="75.75" customHeight="1">
      <c r="A54" s="50">
        <v>756</v>
      </c>
      <c r="B54" s="10"/>
      <c r="C54" s="137" t="s">
        <v>115</v>
      </c>
      <c r="D54" s="52">
        <f>SUM(D55:D69)</f>
        <v>2785504</v>
      </c>
      <c r="E54" s="52">
        <f t="shared" ref="E54:P54" si="20">SUM(E55:E69)</f>
        <v>1387233.28</v>
      </c>
      <c r="F54" s="52">
        <f t="shared" si="20"/>
        <v>1387233.28</v>
      </c>
      <c r="G54" s="52">
        <f t="shared" si="20"/>
        <v>1387233.28</v>
      </c>
      <c r="H54" s="52">
        <f t="shared" si="20"/>
        <v>0</v>
      </c>
      <c r="I54" s="52">
        <f t="shared" si="20"/>
        <v>0</v>
      </c>
      <c r="J54" s="52">
        <f t="shared" si="20"/>
        <v>0</v>
      </c>
      <c r="K54" s="52">
        <f t="shared" si="20"/>
        <v>0</v>
      </c>
      <c r="L54" s="52">
        <f t="shared" si="20"/>
        <v>0</v>
      </c>
      <c r="M54" s="52">
        <f t="shared" si="20"/>
        <v>0</v>
      </c>
      <c r="N54" s="52">
        <f t="shared" si="20"/>
        <v>0</v>
      </c>
      <c r="O54" s="52">
        <f t="shared" si="20"/>
        <v>0</v>
      </c>
      <c r="P54" s="52">
        <f t="shared" si="20"/>
        <v>0</v>
      </c>
    </row>
    <row r="55" spans="1:16" ht="20.25" customHeight="1">
      <c r="A55" s="148"/>
      <c r="B55" s="4" t="s">
        <v>69</v>
      </c>
      <c r="C55" s="86" t="s">
        <v>70</v>
      </c>
      <c r="D55" s="13">
        <v>792391</v>
      </c>
      <c r="E55" s="12">
        <f t="shared" ref="E55:E67" si="21">SUM(F55+L55)</f>
        <v>330592</v>
      </c>
      <c r="F55" s="13">
        <f t="shared" ref="F55:F77" si="22">G55+H55+I55+J55+K55</f>
        <v>330592</v>
      </c>
      <c r="G55" s="13">
        <v>330592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  <c r="P55" s="13">
        <v>0</v>
      </c>
    </row>
    <row r="56" spans="1:16" ht="22.5" customHeight="1">
      <c r="A56" s="148"/>
      <c r="B56" s="4" t="s">
        <v>71</v>
      </c>
      <c r="C56" s="86" t="s">
        <v>72</v>
      </c>
      <c r="D56" s="13">
        <v>6000</v>
      </c>
      <c r="E56" s="12">
        <f t="shared" si="21"/>
        <v>3546.38</v>
      </c>
      <c r="F56" s="13">
        <f t="shared" si="22"/>
        <v>3546.38</v>
      </c>
      <c r="G56" s="13">
        <v>3546.38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  <c r="P56" s="13">
        <v>0</v>
      </c>
    </row>
    <row r="57" spans="1:16" ht="12.4" customHeight="1">
      <c r="A57" s="148"/>
      <c r="B57" s="4" t="s">
        <v>73</v>
      </c>
      <c r="C57" s="7" t="s">
        <v>74</v>
      </c>
      <c r="D57" s="13">
        <v>1057013</v>
      </c>
      <c r="E57" s="12">
        <f t="shared" si="21"/>
        <v>581267.9</v>
      </c>
      <c r="F57" s="13">
        <f t="shared" si="22"/>
        <v>581267.9</v>
      </c>
      <c r="G57" s="13">
        <v>581267.9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  <c r="P57" s="13">
        <v>0</v>
      </c>
    </row>
    <row r="58" spans="1:16" ht="12.4" customHeight="1">
      <c r="A58" s="148"/>
      <c r="B58" s="4" t="s">
        <v>75</v>
      </c>
      <c r="C58" s="7" t="s">
        <v>76</v>
      </c>
      <c r="D58" s="13">
        <v>584000</v>
      </c>
      <c r="E58" s="12">
        <f t="shared" si="21"/>
        <v>329264.88</v>
      </c>
      <c r="F58" s="13">
        <f t="shared" si="22"/>
        <v>329264.88</v>
      </c>
      <c r="G58" s="13">
        <v>329264.88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  <c r="P58" s="13">
        <v>0</v>
      </c>
    </row>
    <row r="59" spans="1:16" ht="12.4" customHeight="1">
      <c r="A59" s="148"/>
      <c r="B59" s="4" t="s">
        <v>77</v>
      </c>
      <c r="C59" s="7" t="s">
        <v>78</v>
      </c>
      <c r="D59" s="13">
        <v>59000</v>
      </c>
      <c r="E59" s="12">
        <f t="shared" si="21"/>
        <v>31942.25</v>
      </c>
      <c r="F59" s="13">
        <f t="shared" si="22"/>
        <v>31942.25</v>
      </c>
      <c r="G59" s="13">
        <v>31942.25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  <c r="P59" s="13">
        <v>0</v>
      </c>
    </row>
    <row r="60" spans="1:16" ht="12.4" customHeight="1">
      <c r="A60" s="148"/>
      <c r="B60" s="4" t="s">
        <v>79</v>
      </c>
      <c r="C60" s="7" t="s">
        <v>80</v>
      </c>
      <c r="D60" s="13">
        <v>65500</v>
      </c>
      <c r="E60" s="12">
        <f t="shared" si="21"/>
        <v>43233</v>
      </c>
      <c r="F60" s="13">
        <f t="shared" si="22"/>
        <v>43233</v>
      </c>
      <c r="G60" s="13">
        <v>43233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  <c r="P60" s="13">
        <v>0</v>
      </c>
    </row>
    <row r="61" spans="1:16" ht="33.75" customHeight="1">
      <c r="A61" s="148"/>
      <c r="B61" s="26" t="s">
        <v>81</v>
      </c>
      <c r="C61" s="117" t="s">
        <v>116</v>
      </c>
      <c r="D61" s="24">
        <v>20000</v>
      </c>
      <c r="E61" s="25">
        <f t="shared" si="21"/>
        <v>7118.45</v>
      </c>
      <c r="F61" s="13">
        <f t="shared" si="22"/>
        <v>7118.45</v>
      </c>
      <c r="G61" s="24">
        <v>7118.45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 ht="12.4" customHeight="1">
      <c r="A62" s="148"/>
      <c r="B62" s="4" t="s">
        <v>82</v>
      </c>
      <c r="C62" s="7" t="s">
        <v>83</v>
      </c>
      <c r="D62" s="13">
        <v>20000</v>
      </c>
      <c r="E62" s="12">
        <f t="shared" si="21"/>
        <v>11987</v>
      </c>
      <c r="F62" s="13">
        <f t="shared" si="22"/>
        <v>11987</v>
      </c>
      <c r="G62" s="13">
        <v>11987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  <c r="P62" s="13">
        <v>0</v>
      </c>
    </row>
    <row r="63" spans="1:16" ht="12.4" customHeight="1">
      <c r="A63" s="148"/>
      <c r="B63" s="4" t="s">
        <v>84</v>
      </c>
      <c r="C63" s="7" t="s">
        <v>85</v>
      </c>
      <c r="D63" s="13">
        <v>15000</v>
      </c>
      <c r="E63" s="12">
        <f t="shared" si="21"/>
        <v>7940</v>
      </c>
      <c r="F63" s="13">
        <f t="shared" si="22"/>
        <v>7940</v>
      </c>
      <c r="G63" s="13">
        <v>7940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  <c r="P63" s="13">
        <v>0</v>
      </c>
    </row>
    <row r="64" spans="1:16" ht="12.4" customHeight="1">
      <c r="A64" s="148"/>
      <c r="B64" s="4" t="s">
        <v>86</v>
      </c>
      <c r="C64" s="7" t="s">
        <v>87</v>
      </c>
      <c r="D64" s="13">
        <v>300</v>
      </c>
      <c r="E64" s="12">
        <f t="shared" si="21"/>
        <v>0</v>
      </c>
      <c r="F64" s="13">
        <f t="shared" si="22"/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  <c r="P64" s="13">
        <v>0</v>
      </c>
    </row>
    <row r="65" spans="1:16" ht="28.5" customHeight="1">
      <c r="A65" s="148"/>
      <c r="B65" s="26" t="s">
        <v>88</v>
      </c>
      <c r="C65" s="48" t="s">
        <v>117</v>
      </c>
      <c r="D65" s="24">
        <v>105000</v>
      </c>
      <c r="E65" s="25">
        <f t="shared" si="21"/>
        <v>3674.96</v>
      </c>
      <c r="F65" s="13">
        <f t="shared" si="22"/>
        <v>3674.96</v>
      </c>
      <c r="G65" s="24">
        <v>3674.96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ht="12.4" customHeight="1">
      <c r="A66" s="148"/>
      <c r="B66" s="3" t="s">
        <v>89</v>
      </c>
      <c r="C66" s="7" t="s">
        <v>90</v>
      </c>
      <c r="D66" s="13">
        <v>50000</v>
      </c>
      <c r="E66" s="12">
        <f t="shared" si="21"/>
        <v>32568.97</v>
      </c>
      <c r="F66" s="13">
        <f t="shared" si="22"/>
        <v>32568.97</v>
      </c>
      <c r="G66" s="13">
        <v>32568.97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  <c r="P66" s="13">
        <v>0</v>
      </c>
    </row>
    <row r="67" spans="1:16" ht="12.4" customHeight="1">
      <c r="A67" s="148"/>
      <c r="B67" s="3" t="s">
        <v>66</v>
      </c>
      <c r="C67" s="7" t="s">
        <v>67</v>
      </c>
      <c r="D67" s="13">
        <v>1000</v>
      </c>
      <c r="E67" s="12">
        <f t="shared" si="21"/>
        <v>686.4</v>
      </c>
      <c r="F67" s="13">
        <f t="shared" si="22"/>
        <v>686.4</v>
      </c>
      <c r="G67" s="13">
        <v>686.4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  <c r="P67" s="13">
        <v>0</v>
      </c>
    </row>
    <row r="68" spans="1:16" ht="12.4" customHeight="1">
      <c r="A68" s="148"/>
      <c r="B68" s="3" t="s">
        <v>91</v>
      </c>
      <c r="C68" s="86" t="s">
        <v>92</v>
      </c>
      <c r="D68" s="13">
        <v>10300</v>
      </c>
      <c r="E68" s="12">
        <f t="shared" ref="E68" si="23">SUM(F68+L68)</f>
        <v>3393.11</v>
      </c>
      <c r="F68" s="13">
        <f t="shared" si="22"/>
        <v>3393.11</v>
      </c>
      <c r="G68" s="13">
        <v>3393.11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  <c r="P68" s="13">
        <v>0</v>
      </c>
    </row>
    <row r="69" spans="1:16" ht="12.75" customHeight="1">
      <c r="A69" s="149"/>
      <c r="B69" s="49" t="s">
        <v>60</v>
      </c>
      <c r="C69" s="26" t="s">
        <v>61</v>
      </c>
      <c r="D69" s="80">
        <v>0</v>
      </c>
      <c r="E69" s="81">
        <f>SUM(F69+L69)</f>
        <v>17.98</v>
      </c>
      <c r="F69" s="80">
        <f t="shared" si="22"/>
        <v>17.98</v>
      </c>
      <c r="G69" s="80">
        <v>17.98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24">
        <v>0</v>
      </c>
      <c r="P69" s="80">
        <v>0</v>
      </c>
    </row>
    <row r="70" spans="1:16" ht="12.75" customHeight="1">
      <c r="A70" s="72"/>
      <c r="B70" s="59"/>
      <c r="C70" s="60"/>
      <c r="D70" s="61"/>
      <c r="E70" s="62"/>
      <c r="F70" s="61"/>
      <c r="G70" s="61"/>
      <c r="H70" s="61"/>
      <c r="I70" s="61"/>
      <c r="J70" s="61"/>
      <c r="K70" s="61"/>
      <c r="L70" s="61"/>
      <c r="M70" s="61"/>
      <c r="N70" s="61"/>
      <c r="O70" s="68"/>
      <c r="P70" s="61"/>
    </row>
    <row r="71" spans="1:16" ht="12.75" customHeight="1">
      <c r="A71" s="133"/>
      <c r="B71" s="112"/>
      <c r="C71" s="130"/>
      <c r="D71" s="113"/>
      <c r="E71" s="114"/>
      <c r="F71" s="113"/>
      <c r="G71" s="113"/>
      <c r="H71" s="113"/>
      <c r="I71" s="113"/>
      <c r="J71" s="113"/>
      <c r="K71" s="113"/>
      <c r="L71" s="113"/>
      <c r="M71" s="113"/>
      <c r="N71" s="113"/>
      <c r="O71" s="115"/>
      <c r="P71" s="113"/>
    </row>
    <row r="72" spans="1:16" ht="32.25" customHeight="1">
      <c r="A72" s="73"/>
      <c r="B72" s="63"/>
      <c r="C72" s="64"/>
      <c r="D72" s="65"/>
      <c r="E72" s="66"/>
      <c r="F72" s="65"/>
      <c r="G72" s="65"/>
      <c r="H72" s="65"/>
      <c r="I72" s="65"/>
      <c r="J72" s="65"/>
      <c r="K72" s="65"/>
      <c r="L72" s="65"/>
      <c r="M72" s="65"/>
      <c r="N72" s="65"/>
      <c r="O72" s="70"/>
      <c r="P72" s="65"/>
    </row>
    <row r="73" spans="1:16" ht="12.4" customHeight="1">
      <c r="A73" s="67">
        <v>758</v>
      </c>
      <c r="B73" s="16"/>
      <c r="C73" s="17" t="s">
        <v>93</v>
      </c>
      <c r="D73" s="85">
        <f>SUM(D74:D77)</f>
        <v>2901655</v>
      </c>
      <c r="E73" s="85">
        <f t="shared" ref="E73:P73" si="24">SUM(E74:E77)</f>
        <v>1657985.8</v>
      </c>
      <c r="F73" s="85">
        <f t="shared" si="24"/>
        <v>1657985.8</v>
      </c>
      <c r="G73" s="85">
        <f t="shared" si="24"/>
        <v>1657985.8</v>
      </c>
      <c r="H73" s="85">
        <f t="shared" si="24"/>
        <v>0</v>
      </c>
      <c r="I73" s="85">
        <f t="shared" si="24"/>
        <v>0</v>
      </c>
      <c r="J73" s="85">
        <f t="shared" si="24"/>
        <v>0</v>
      </c>
      <c r="K73" s="85">
        <f t="shared" si="24"/>
        <v>0</v>
      </c>
      <c r="L73" s="85">
        <f t="shared" si="24"/>
        <v>0</v>
      </c>
      <c r="M73" s="85">
        <f t="shared" si="24"/>
        <v>0</v>
      </c>
      <c r="N73" s="85">
        <f t="shared" si="24"/>
        <v>0</v>
      </c>
      <c r="O73" s="85">
        <f t="shared" si="24"/>
        <v>0</v>
      </c>
      <c r="P73" s="85">
        <f t="shared" si="24"/>
        <v>0</v>
      </c>
    </row>
    <row r="74" spans="1:16" ht="12.4" customHeight="1">
      <c r="A74" s="150"/>
      <c r="B74" s="105" t="s">
        <v>122</v>
      </c>
      <c r="C74" s="7" t="s">
        <v>61</v>
      </c>
      <c r="D74" s="13">
        <v>28515</v>
      </c>
      <c r="E74" s="12">
        <f t="shared" ref="E74" si="25">SUM(F74+L74)</f>
        <v>12124.78</v>
      </c>
      <c r="F74" s="13">
        <f t="shared" si="22"/>
        <v>12124.78</v>
      </c>
      <c r="G74" s="13">
        <v>12124.78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77">
        <v>0</v>
      </c>
      <c r="P74" s="13">
        <v>0</v>
      </c>
    </row>
    <row r="75" spans="1:16" ht="12.4" customHeight="1">
      <c r="A75" s="151"/>
      <c r="B75" s="106" t="s">
        <v>63</v>
      </c>
      <c r="C75" s="121" t="s">
        <v>64</v>
      </c>
      <c r="D75" s="88">
        <v>0</v>
      </c>
      <c r="E75" s="89">
        <f>SUM(F75+L75)</f>
        <v>273.02</v>
      </c>
      <c r="F75" s="88">
        <f>G75+H75+I75+J75+K75</f>
        <v>273.02</v>
      </c>
      <c r="G75" s="88">
        <v>273.02</v>
      </c>
      <c r="H75" s="88">
        <v>0</v>
      </c>
      <c r="I75" s="88">
        <v>0</v>
      </c>
      <c r="J75" s="88">
        <v>0</v>
      </c>
      <c r="K75" s="88">
        <v>0</v>
      </c>
      <c r="L75" s="90">
        <f t="shared" ref="L75" si="26">SUM(M75:P75)</f>
        <v>0</v>
      </c>
      <c r="M75" s="88">
        <v>0</v>
      </c>
      <c r="N75" s="88">
        <v>0</v>
      </c>
      <c r="O75" s="88">
        <v>0</v>
      </c>
      <c r="P75" s="88">
        <v>0</v>
      </c>
    </row>
    <row r="76" spans="1:16" ht="21.75" customHeight="1">
      <c r="A76" s="151"/>
      <c r="B76" s="107">
        <v>2920</v>
      </c>
      <c r="C76" s="86" t="s">
        <v>94</v>
      </c>
      <c r="D76" s="13">
        <v>1811455</v>
      </c>
      <c r="E76" s="12">
        <f>SUM(F76+L76)</f>
        <v>1114744</v>
      </c>
      <c r="F76" s="13">
        <f t="shared" si="22"/>
        <v>1114744</v>
      </c>
      <c r="G76" s="13">
        <v>1114744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  <c r="P76" s="13">
        <v>0</v>
      </c>
    </row>
    <row r="77" spans="1:16" ht="22.5" customHeight="1">
      <c r="A77" s="151"/>
      <c r="B77" s="107">
        <v>2920</v>
      </c>
      <c r="C77" s="86" t="s">
        <v>95</v>
      </c>
      <c r="D77" s="13">
        <v>1061685</v>
      </c>
      <c r="E77" s="12">
        <f>SUM(F77+L77)</f>
        <v>530844</v>
      </c>
      <c r="F77" s="13">
        <f t="shared" si="22"/>
        <v>530844</v>
      </c>
      <c r="G77" s="13">
        <v>530844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  <c r="P77" s="13">
        <v>0</v>
      </c>
    </row>
    <row r="78" spans="1:16" ht="12.4" customHeight="1">
      <c r="A78" s="99">
        <v>801</v>
      </c>
      <c r="B78" s="98"/>
      <c r="C78" s="100" t="s">
        <v>96</v>
      </c>
      <c r="D78" s="20">
        <f>SUM(D79:D84)</f>
        <v>333080</v>
      </c>
      <c r="E78" s="20">
        <f t="shared" ref="E78:P78" si="27">SUM(E79:E84)</f>
        <v>299640.23</v>
      </c>
      <c r="F78" s="20">
        <f t="shared" si="27"/>
        <v>20140.23</v>
      </c>
      <c r="G78" s="20">
        <f t="shared" si="27"/>
        <v>18655.23</v>
      </c>
      <c r="H78" s="20">
        <f t="shared" si="27"/>
        <v>0</v>
      </c>
      <c r="I78" s="20">
        <f t="shared" si="27"/>
        <v>0</v>
      </c>
      <c r="J78" s="20">
        <f t="shared" si="27"/>
        <v>0</v>
      </c>
      <c r="K78" s="20">
        <f t="shared" si="27"/>
        <v>1485</v>
      </c>
      <c r="L78" s="20">
        <f t="shared" si="27"/>
        <v>279500</v>
      </c>
      <c r="M78" s="20">
        <f t="shared" si="27"/>
        <v>0</v>
      </c>
      <c r="N78" s="20">
        <f t="shared" si="27"/>
        <v>0</v>
      </c>
      <c r="O78" s="20">
        <f t="shared" si="27"/>
        <v>0</v>
      </c>
      <c r="P78" s="20">
        <f t="shared" si="27"/>
        <v>279500</v>
      </c>
    </row>
    <row r="79" spans="1:16" ht="12.4" customHeight="1">
      <c r="A79" s="103"/>
      <c r="B79" s="110" t="s">
        <v>132</v>
      </c>
      <c r="C79" s="7" t="s">
        <v>67</v>
      </c>
      <c r="D79" s="13">
        <v>100</v>
      </c>
      <c r="E79" s="12">
        <f t="shared" ref="E79:E95" si="28">SUM(F79+L79)</f>
        <v>36</v>
      </c>
      <c r="F79" s="13">
        <f t="shared" ref="F79:F95" si="29">G79+H79+I79+J79+K79</f>
        <v>36</v>
      </c>
      <c r="G79" s="13">
        <v>36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  <c r="P79" s="13">
        <v>0</v>
      </c>
    </row>
    <row r="80" spans="1:16" ht="12.4" customHeight="1">
      <c r="A80" s="104"/>
      <c r="B80" s="105" t="s">
        <v>121</v>
      </c>
      <c r="C80" s="9" t="s">
        <v>59</v>
      </c>
      <c r="D80" s="13">
        <v>35000</v>
      </c>
      <c r="E80" s="12">
        <f t="shared" si="28"/>
        <v>17645.5</v>
      </c>
      <c r="F80" s="13">
        <f>SUM(G80)</f>
        <v>17645.5</v>
      </c>
      <c r="G80" s="13">
        <v>17645.5</v>
      </c>
      <c r="H80" s="13"/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</row>
    <row r="81" spans="1:16" ht="12.4" customHeight="1">
      <c r="A81" s="104"/>
      <c r="B81" s="105" t="s">
        <v>122</v>
      </c>
      <c r="C81" s="7" t="s">
        <v>61</v>
      </c>
      <c r="D81" s="13">
        <v>1000</v>
      </c>
      <c r="E81" s="12">
        <f t="shared" si="28"/>
        <v>973.73</v>
      </c>
      <c r="F81" s="13">
        <f t="shared" ref="F81:F82" si="30">G81+H81+I81+J81+K81</f>
        <v>973.73</v>
      </c>
      <c r="G81" s="13">
        <v>973.73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77">
        <v>0</v>
      </c>
      <c r="P81" s="13">
        <v>0</v>
      </c>
    </row>
    <row r="82" spans="1:16" ht="68.25" customHeight="1">
      <c r="A82" s="104"/>
      <c r="B82" s="107">
        <v>2009</v>
      </c>
      <c r="C82" s="21" t="s">
        <v>128</v>
      </c>
      <c r="D82" s="13">
        <v>1485</v>
      </c>
      <c r="E82" s="81">
        <f t="shared" ref="E82" si="31">SUM(F82+L82)</f>
        <v>1485</v>
      </c>
      <c r="F82" s="13">
        <f t="shared" si="30"/>
        <v>1485</v>
      </c>
      <c r="G82" s="13">
        <v>0</v>
      </c>
      <c r="H82" s="13">
        <v>0</v>
      </c>
      <c r="I82" s="77">
        <v>0</v>
      </c>
      <c r="J82" s="77">
        <v>0</v>
      </c>
      <c r="K82" s="77">
        <v>1485</v>
      </c>
      <c r="L82" s="77">
        <v>0</v>
      </c>
      <c r="M82" s="77">
        <v>0</v>
      </c>
      <c r="N82" s="77">
        <v>0</v>
      </c>
      <c r="O82" s="77">
        <v>0</v>
      </c>
      <c r="P82" s="13"/>
    </row>
    <row r="83" spans="1:16" ht="66" customHeight="1">
      <c r="A83" s="108"/>
      <c r="B83" s="107">
        <v>2460</v>
      </c>
      <c r="C83" s="21" t="s">
        <v>131</v>
      </c>
      <c r="D83" s="13">
        <v>15995</v>
      </c>
      <c r="E83" s="12">
        <f t="shared" si="28"/>
        <v>0</v>
      </c>
      <c r="F83" s="13">
        <f t="shared" si="29"/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</row>
    <row r="84" spans="1:16" ht="30.75" customHeight="1">
      <c r="A84" s="109"/>
      <c r="B84" s="107">
        <v>6207</v>
      </c>
      <c r="C84" s="21" t="s">
        <v>128</v>
      </c>
      <c r="D84" s="13">
        <v>279500</v>
      </c>
      <c r="E84" s="12">
        <f t="shared" ref="E84" si="32">SUM(F84+L84)</f>
        <v>279500</v>
      </c>
      <c r="F84" s="13">
        <f t="shared" ref="F84" si="33">G84+H84+I84+J84+K84</f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f>SUM(M84:P84)</f>
        <v>279500</v>
      </c>
      <c r="M84" s="13">
        <v>0</v>
      </c>
      <c r="N84" s="13">
        <v>0</v>
      </c>
      <c r="O84" s="13">
        <v>0</v>
      </c>
      <c r="P84" s="13">
        <v>279500</v>
      </c>
    </row>
    <row r="85" spans="1:16" ht="15.75" customHeight="1">
      <c r="A85" s="84">
        <v>851</v>
      </c>
      <c r="B85" s="17"/>
      <c r="C85" s="17" t="s">
        <v>97</v>
      </c>
      <c r="D85" s="85">
        <f t="shared" ref="D85:N85" si="34">SUM(D86)</f>
        <v>44000</v>
      </c>
      <c r="E85" s="85">
        <f t="shared" si="28"/>
        <v>30649.5</v>
      </c>
      <c r="F85" s="95">
        <f t="shared" si="29"/>
        <v>30649.5</v>
      </c>
      <c r="G85" s="85">
        <f t="shared" si="34"/>
        <v>30649.5</v>
      </c>
      <c r="H85" s="85">
        <f t="shared" si="34"/>
        <v>0</v>
      </c>
      <c r="I85" s="85">
        <f t="shared" si="34"/>
        <v>0</v>
      </c>
      <c r="J85" s="85">
        <f t="shared" si="34"/>
        <v>0</v>
      </c>
      <c r="K85" s="85">
        <f t="shared" si="34"/>
        <v>0</v>
      </c>
      <c r="L85" s="85">
        <f t="shared" si="34"/>
        <v>0</v>
      </c>
      <c r="M85" s="85">
        <f t="shared" si="34"/>
        <v>0</v>
      </c>
      <c r="N85" s="85">
        <f t="shared" si="34"/>
        <v>0</v>
      </c>
      <c r="O85" s="85"/>
      <c r="P85" s="85">
        <f>SUM(P86)</f>
        <v>0</v>
      </c>
    </row>
    <row r="86" spans="1:16" ht="33" customHeight="1">
      <c r="A86" s="138"/>
      <c r="B86" s="49" t="s">
        <v>98</v>
      </c>
      <c r="C86" s="117" t="s">
        <v>99</v>
      </c>
      <c r="D86" s="80">
        <v>44000</v>
      </c>
      <c r="E86" s="81">
        <f t="shared" si="28"/>
        <v>30649.5</v>
      </c>
      <c r="F86" s="80">
        <f t="shared" si="29"/>
        <v>30649.5</v>
      </c>
      <c r="G86" s="80">
        <v>30649.5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/>
      <c r="P86" s="80">
        <v>0</v>
      </c>
    </row>
    <row r="87" spans="1:16" ht="28.5" customHeight="1">
      <c r="A87" s="140"/>
      <c r="B87" s="59"/>
      <c r="C87" s="118"/>
      <c r="D87" s="61"/>
      <c r="E87" s="62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</row>
    <row r="88" spans="1:16" ht="28.5" customHeight="1">
      <c r="A88" s="139"/>
      <c r="B88" s="112"/>
      <c r="C88" s="134"/>
      <c r="D88" s="113"/>
      <c r="E88" s="114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</row>
    <row r="89" spans="1:16" ht="28.5" customHeight="1">
      <c r="A89" s="139"/>
      <c r="B89" s="112"/>
      <c r="C89" s="134"/>
      <c r="D89" s="113"/>
      <c r="E89" s="114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</row>
    <row r="90" spans="1:16" ht="28.5" customHeight="1">
      <c r="A90" s="141"/>
      <c r="B90" s="63"/>
      <c r="C90" s="119"/>
      <c r="D90" s="65"/>
      <c r="E90" s="66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</row>
    <row r="91" spans="1:16">
      <c r="A91" s="84">
        <v>852</v>
      </c>
      <c r="B91" s="17"/>
      <c r="C91" s="17" t="s">
        <v>100</v>
      </c>
      <c r="D91" s="85">
        <f>SUM(D92:D96)</f>
        <v>964008</v>
      </c>
      <c r="E91" s="85">
        <f t="shared" ref="E91:P91" si="35">SUM(E92:E96)</f>
        <v>501975.31</v>
      </c>
      <c r="F91" s="85">
        <f t="shared" si="35"/>
        <v>501975.31</v>
      </c>
      <c r="G91" s="85">
        <f t="shared" si="35"/>
        <v>52120.310000000005</v>
      </c>
      <c r="H91" s="85">
        <f t="shared" si="35"/>
        <v>449855</v>
      </c>
      <c r="I91" s="85">
        <f t="shared" si="35"/>
        <v>0</v>
      </c>
      <c r="J91" s="85">
        <f t="shared" si="35"/>
        <v>0</v>
      </c>
      <c r="K91" s="85">
        <f t="shared" si="35"/>
        <v>0</v>
      </c>
      <c r="L91" s="85">
        <f t="shared" si="35"/>
        <v>0</v>
      </c>
      <c r="M91" s="85">
        <f t="shared" si="35"/>
        <v>0</v>
      </c>
      <c r="N91" s="85">
        <f t="shared" si="35"/>
        <v>0</v>
      </c>
      <c r="O91" s="85">
        <f t="shared" si="35"/>
        <v>0</v>
      </c>
      <c r="P91" s="85">
        <f t="shared" si="35"/>
        <v>0</v>
      </c>
    </row>
    <row r="92" spans="1:16">
      <c r="A92" s="74"/>
      <c r="B92" s="107" t="s">
        <v>58</v>
      </c>
      <c r="C92" s="7" t="s">
        <v>59</v>
      </c>
      <c r="D92" s="13">
        <v>500</v>
      </c>
      <c r="E92" s="12">
        <f t="shared" si="28"/>
        <v>324.8</v>
      </c>
      <c r="F92" s="13">
        <f t="shared" si="29"/>
        <v>324.8</v>
      </c>
      <c r="G92" s="13">
        <v>324.8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/>
      <c r="P92" s="13">
        <v>0</v>
      </c>
    </row>
    <row r="93" spans="1:16">
      <c r="A93" s="75"/>
      <c r="B93" s="105" t="s">
        <v>63</v>
      </c>
      <c r="C93" s="7" t="s">
        <v>64</v>
      </c>
      <c r="D93" s="13">
        <v>0</v>
      </c>
      <c r="E93" s="12">
        <f t="shared" si="28"/>
        <v>21</v>
      </c>
      <c r="F93" s="13">
        <f t="shared" si="29"/>
        <v>21</v>
      </c>
      <c r="G93" s="13">
        <v>21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</row>
    <row r="94" spans="1:16" ht="67.5">
      <c r="A94" s="75"/>
      <c r="B94" s="107">
        <v>2010</v>
      </c>
      <c r="C94" s="86" t="s">
        <v>107</v>
      </c>
      <c r="D94" s="13">
        <v>877789</v>
      </c>
      <c r="E94" s="12">
        <f t="shared" si="28"/>
        <v>449855</v>
      </c>
      <c r="F94" s="13">
        <f t="shared" si="29"/>
        <v>449855</v>
      </c>
      <c r="G94" s="13">
        <v>0</v>
      </c>
      <c r="H94" s="13">
        <v>449855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</row>
    <row r="95" spans="1:16" ht="45">
      <c r="A95" s="75"/>
      <c r="B95" s="107">
        <v>2030</v>
      </c>
      <c r="C95" s="86" t="s">
        <v>109</v>
      </c>
      <c r="D95" s="13">
        <v>83719</v>
      </c>
      <c r="E95" s="12">
        <f t="shared" si="28"/>
        <v>50978</v>
      </c>
      <c r="F95" s="13">
        <f t="shared" si="29"/>
        <v>50978</v>
      </c>
      <c r="G95" s="13">
        <v>50978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/>
      <c r="P95" s="13">
        <v>0</v>
      </c>
    </row>
    <row r="96" spans="1:16" ht="56.25">
      <c r="A96" s="76"/>
      <c r="B96" s="4">
        <v>2360</v>
      </c>
      <c r="C96" s="86" t="s">
        <v>108</v>
      </c>
      <c r="D96" s="77">
        <v>2000</v>
      </c>
      <c r="E96" s="78">
        <f>SUM(F96+L96)</f>
        <v>796.51</v>
      </c>
      <c r="F96" s="77">
        <f>G96+H96+I96+J96+K96</f>
        <v>796.51</v>
      </c>
      <c r="G96" s="77">
        <v>796.51</v>
      </c>
      <c r="H96" s="77">
        <v>0</v>
      </c>
      <c r="I96" s="77">
        <v>0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</row>
    <row r="97" spans="1:17" ht="22.5">
      <c r="A97" s="84">
        <v>854</v>
      </c>
      <c r="B97" s="98"/>
      <c r="C97" s="23" t="s">
        <v>101</v>
      </c>
      <c r="D97" s="18">
        <f t="shared" ref="D97:P97" si="36">SUM(D98)</f>
        <v>12288</v>
      </c>
      <c r="E97" s="18">
        <f t="shared" ref="E97:E101" si="37">SUM(F97+L97)</f>
        <v>12288</v>
      </c>
      <c r="F97" s="53">
        <f t="shared" ref="F97:F101" si="38">G97+H97+I97+J97+K97</f>
        <v>12288</v>
      </c>
      <c r="G97" s="18">
        <f t="shared" si="36"/>
        <v>12288</v>
      </c>
      <c r="H97" s="18">
        <f t="shared" si="36"/>
        <v>0</v>
      </c>
      <c r="I97" s="18">
        <f t="shared" si="36"/>
        <v>0</v>
      </c>
      <c r="J97" s="18">
        <f t="shared" si="36"/>
        <v>0</v>
      </c>
      <c r="K97" s="18">
        <f t="shared" si="36"/>
        <v>0</v>
      </c>
      <c r="L97" s="18">
        <f t="shared" si="36"/>
        <v>0</v>
      </c>
      <c r="M97" s="18">
        <f t="shared" si="36"/>
        <v>0</v>
      </c>
      <c r="N97" s="18">
        <f t="shared" si="36"/>
        <v>0</v>
      </c>
      <c r="O97" s="18">
        <f t="shared" si="36"/>
        <v>0</v>
      </c>
      <c r="P97" s="18">
        <f t="shared" si="36"/>
        <v>0</v>
      </c>
    </row>
    <row r="98" spans="1:17" ht="45" customHeight="1">
      <c r="A98" s="22"/>
      <c r="B98" s="4">
        <v>2030</v>
      </c>
      <c r="C98" s="86" t="s">
        <v>109</v>
      </c>
      <c r="D98" s="13">
        <v>12288</v>
      </c>
      <c r="E98" s="12">
        <f t="shared" si="37"/>
        <v>12288</v>
      </c>
      <c r="F98" s="13">
        <f t="shared" si="38"/>
        <v>12288</v>
      </c>
      <c r="G98" s="13">
        <v>12288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/>
      <c r="P98" s="13">
        <v>0</v>
      </c>
    </row>
    <row r="99" spans="1:17" ht="50.25" customHeight="1">
      <c r="A99" s="99">
        <v>900</v>
      </c>
      <c r="B99" s="98"/>
      <c r="C99" s="23" t="s">
        <v>105</v>
      </c>
      <c r="D99" s="18">
        <f>SUM(D100:D101)</f>
        <v>38726</v>
      </c>
      <c r="E99" s="18">
        <f t="shared" si="37"/>
        <v>1124.48</v>
      </c>
      <c r="F99" s="53">
        <f t="shared" si="38"/>
        <v>1124.48</v>
      </c>
      <c r="G99" s="18">
        <f>SUM(G100:G101)</f>
        <v>1124.48</v>
      </c>
      <c r="H99" s="18">
        <f t="shared" ref="H99:O99" si="39">SUM(H100:H100)</f>
        <v>0</v>
      </c>
      <c r="I99" s="18">
        <f t="shared" si="39"/>
        <v>0</v>
      </c>
      <c r="J99" s="18">
        <f t="shared" si="39"/>
        <v>0</v>
      </c>
      <c r="K99" s="18">
        <f t="shared" si="39"/>
        <v>0</v>
      </c>
      <c r="L99" s="18">
        <f t="shared" si="39"/>
        <v>0</v>
      </c>
      <c r="M99" s="18">
        <f t="shared" si="39"/>
        <v>0</v>
      </c>
      <c r="N99" s="18">
        <f t="shared" si="39"/>
        <v>0</v>
      </c>
      <c r="O99" s="18">
        <f t="shared" si="39"/>
        <v>0</v>
      </c>
      <c r="P99" s="18">
        <f>SUM(P100:P100)</f>
        <v>0</v>
      </c>
    </row>
    <row r="100" spans="1:17">
      <c r="A100" s="149"/>
      <c r="B100" s="4" t="s">
        <v>66</v>
      </c>
      <c r="C100" s="7" t="s">
        <v>67</v>
      </c>
      <c r="D100" s="13">
        <v>2500</v>
      </c>
      <c r="E100" s="12">
        <f t="shared" si="37"/>
        <v>1124.48</v>
      </c>
      <c r="F100" s="13">
        <f t="shared" si="38"/>
        <v>1124.48</v>
      </c>
      <c r="G100" s="13">
        <v>1124.48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</row>
    <row r="101" spans="1:17" ht="90">
      <c r="A101" s="154"/>
      <c r="B101" s="4">
        <v>2460</v>
      </c>
      <c r="C101" s="86" t="s">
        <v>129</v>
      </c>
      <c r="D101" s="13">
        <v>36226</v>
      </c>
      <c r="E101" s="12">
        <f t="shared" si="37"/>
        <v>0</v>
      </c>
      <c r="F101" s="13">
        <f t="shared" si="38"/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</row>
    <row r="102" spans="1:17">
      <c r="A102" s="157" t="s">
        <v>102</v>
      </c>
      <c r="B102" s="157"/>
      <c r="C102" s="157"/>
      <c r="D102" s="18">
        <f t="shared" ref="D102:P102" si="40">SUM(D13+D16+D18+D26+D29+D41+D42+D47+D51+D54+D73+D78+D85+D91+D97+D99)</f>
        <v>8714844.0099999998</v>
      </c>
      <c r="E102" s="18">
        <f t="shared" si="40"/>
        <v>4564044.7200000007</v>
      </c>
      <c r="F102" s="18">
        <f t="shared" si="40"/>
        <v>3928832.72</v>
      </c>
      <c r="G102" s="18">
        <f t="shared" si="40"/>
        <v>3329108.7100000004</v>
      </c>
      <c r="H102" s="18">
        <f t="shared" si="40"/>
        <v>598239.01</v>
      </c>
      <c r="I102" s="18">
        <f t="shared" si="40"/>
        <v>0</v>
      </c>
      <c r="J102" s="18">
        <f t="shared" si="40"/>
        <v>0</v>
      </c>
      <c r="K102" s="18">
        <f t="shared" si="40"/>
        <v>1485</v>
      </c>
      <c r="L102" s="18">
        <f t="shared" si="40"/>
        <v>635212</v>
      </c>
      <c r="M102" s="18">
        <f t="shared" si="40"/>
        <v>350100</v>
      </c>
      <c r="N102" s="18">
        <f t="shared" si="40"/>
        <v>0</v>
      </c>
      <c r="O102" s="18">
        <f t="shared" si="40"/>
        <v>5612</v>
      </c>
      <c r="P102" s="18">
        <f t="shared" si="40"/>
        <v>279500</v>
      </c>
      <c r="Q102" s="2"/>
    </row>
    <row r="105" spans="1:17">
      <c r="D105" s="96"/>
      <c r="E105" s="96"/>
    </row>
    <row r="106" spans="1:17">
      <c r="D106" s="83"/>
      <c r="E106" s="83"/>
    </row>
  </sheetData>
  <mergeCells count="24">
    <mergeCell ref="A100:A101"/>
    <mergeCell ref="A74:A77"/>
    <mergeCell ref="B40:C40"/>
    <mergeCell ref="A102:C102"/>
    <mergeCell ref="F4:P4"/>
    <mergeCell ref="F5:K5"/>
    <mergeCell ref="L5:P5"/>
    <mergeCell ref="F6:F9"/>
    <mergeCell ref="G6:K6"/>
    <mergeCell ref="L6:L9"/>
    <mergeCell ref="M6:P6"/>
    <mergeCell ref="G7:G11"/>
    <mergeCell ref="C4:C11"/>
    <mergeCell ref="B4:B11"/>
    <mergeCell ref="A4:A11"/>
    <mergeCell ref="A14:A15"/>
    <mergeCell ref="A19:A21"/>
    <mergeCell ref="B13:C13"/>
    <mergeCell ref="A43:A45"/>
    <mergeCell ref="A55:A69"/>
    <mergeCell ref="A52:A53"/>
    <mergeCell ref="B42:C42"/>
    <mergeCell ref="B16:C16"/>
    <mergeCell ref="A27:A28"/>
  </mergeCells>
  <pageMargins left="0.39370078740157483" right="0.35433070866141736" top="0.82677165354330717" bottom="0.8267716535433071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dochody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Heleniak Beata</cp:lastModifiedBy>
  <cp:lastPrinted>2013-08-29T06:26:25Z</cp:lastPrinted>
  <dcterms:created xsi:type="dcterms:W3CDTF">2010-10-13T09:48:04Z</dcterms:created>
  <dcterms:modified xsi:type="dcterms:W3CDTF">2013-08-29T06:27:15Z</dcterms:modified>
</cp:coreProperties>
</file>