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709"/>
  </bookViews>
  <sheets>
    <sheet name="wydatki" sheetId="1" r:id="rId1"/>
    <sheet name="Arkusz1" sheetId="2" r:id="rId2"/>
  </sheets>
  <definedNames>
    <definedName name="Excel_BuiltIn_Print_Area_3_1">wydatki!$A$1:$F$293</definedName>
    <definedName name="Excel_BuiltIn_Print_Area_3_1_1">wydatki!$A$1:$F$293</definedName>
    <definedName name="Excel_BuiltIn_Print_Area_3_1_1_1">wydatki!$A$1:$F$289</definedName>
    <definedName name="Excel_BuiltIn_Print_Area_4_1">wydatki!$A$1:$F$320</definedName>
    <definedName name="Excel_BuiltIn_Print_Area_4_1_1">wydatki!$A$1:$F$319</definedName>
    <definedName name="_xlnm.Print_Area" localSheetId="0">wydatki!$A$1:$F$318</definedName>
  </definedNames>
  <calcPr calcId="125725"/>
</workbook>
</file>

<file path=xl/calcChain.xml><?xml version="1.0" encoding="utf-8"?>
<calcChain xmlns="http://schemas.openxmlformats.org/spreadsheetml/2006/main">
  <c r="D237" i="1"/>
  <c r="D236" s="1"/>
  <c r="F236" s="1"/>
  <c r="E237"/>
  <c r="F237"/>
  <c r="E136"/>
  <c r="D136"/>
  <c r="E207"/>
  <c r="D207"/>
  <c r="D206" s="1"/>
  <c r="E206"/>
  <c r="E157"/>
  <c r="D157"/>
  <c r="E140"/>
  <c r="E128"/>
  <c r="D128"/>
  <c r="E127"/>
  <c r="D127"/>
  <c r="E108"/>
  <c r="E107" s="1"/>
  <c r="D108"/>
  <c r="D107" s="1"/>
  <c r="E83"/>
  <c r="D83"/>
  <c r="E71"/>
  <c r="E181"/>
  <c r="D181"/>
  <c r="E96"/>
  <c r="D96"/>
  <c r="E91"/>
  <c r="D91"/>
  <c r="F136" l="1"/>
  <c r="F206"/>
  <c r="F207"/>
  <c r="F157"/>
  <c r="F127"/>
  <c r="F107"/>
  <c r="E38"/>
  <c r="D38"/>
  <c r="E12"/>
  <c r="D12"/>
  <c r="E211"/>
  <c r="E210" s="1"/>
  <c r="D211"/>
  <c r="D210" s="1"/>
  <c r="D209" s="1"/>
  <c r="E196"/>
  <c r="D196"/>
  <c r="E195"/>
  <c r="D195"/>
  <c r="E194"/>
  <c r="F194" s="1"/>
  <c r="D194"/>
  <c r="E154"/>
  <c r="D154"/>
  <c r="D153" s="1"/>
  <c r="E153"/>
  <c r="E76"/>
  <c r="E75" s="1"/>
  <c r="E74" s="1"/>
  <c r="D76"/>
  <c r="D75" s="1"/>
  <c r="D74" s="1"/>
  <c r="D261"/>
  <c r="D260" s="1"/>
  <c r="E261"/>
  <c r="E260" s="1"/>
  <c r="D8"/>
  <c r="E8"/>
  <c r="D10"/>
  <c r="E10"/>
  <c r="D11"/>
  <c r="E11"/>
  <c r="D15"/>
  <c r="D14" s="1"/>
  <c r="E15"/>
  <c r="E14" s="1"/>
  <c r="D16"/>
  <c r="E16"/>
  <c r="D24"/>
  <c r="D22" s="1"/>
  <c r="E24"/>
  <c r="E22" s="1"/>
  <c r="E21" s="1"/>
  <c r="E19" s="1"/>
  <c r="D29"/>
  <c r="E29"/>
  <c r="D33"/>
  <c r="D31" s="1"/>
  <c r="E33"/>
  <c r="E31" s="1"/>
  <c r="E28" s="1"/>
  <c r="E27" s="1"/>
  <c r="D41"/>
  <c r="E41"/>
  <c r="D42"/>
  <c r="E42"/>
  <c r="D47"/>
  <c r="D46" s="1"/>
  <c r="E47"/>
  <c r="E46" s="1"/>
  <c r="E45" s="1"/>
  <c r="D48"/>
  <c r="E48"/>
  <c r="D55"/>
  <c r="D53" s="1"/>
  <c r="E55"/>
  <c r="E53" s="1"/>
  <c r="E52" s="1"/>
  <c r="D64"/>
  <c r="D62" s="1"/>
  <c r="E64"/>
  <c r="E62" s="1"/>
  <c r="E61" s="1"/>
  <c r="D67"/>
  <c r="E67"/>
  <c r="D71"/>
  <c r="D69" s="1"/>
  <c r="E69"/>
  <c r="D79"/>
  <c r="E79"/>
  <c r="D81"/>
  <c r="E81"/>
  <c r="D90"/>
  <c r="E90"/>
  <c r="D95"/>
  <c r="D94" s="1"/>
  <c r="E95"/>
  <c r="E94" s="1"/>
  <c r="D99"/>
  <c r="E99"/>
  <c r="D103"/>
  <c r="D101" s="1"/>
  <c r="D98" s="1"/>
  <c r="E103"/>
  <c r="E101" s="1"/>
  <c r="E98" s="1"/>
  <c r="D112"/>
  <c r="D111" s="1"/>
  <c r="E112"/>
  <c r="E111" s="1"/>
  <c r="D117"/>
  <c r="D116" s="1"/>
  <c r="D115" s="1"/>
  <c r="E117"/>
  <c r="E116" s="1"/>
  <c r="D122"/>
  <c r="D121" s="1"/>
  <c r="E122"/>
  <c r="E121" s="1"/>
  <c r="D124"/>
  <c r="E124"/>
  <c r="D131"/>
  <c r="E131"/>
  <c r="D132"/>
  <c r="E132"/>
  <c r="D140"/>
  <c r="D138" s="1"/>
  <c r="D135" s="1"/>
  <c r="E138"/>
  <c r="E135" s="1"/>
  <c r="D147"/>
  <c r="D145" s="1"/>
  <c r="E147"/>
  <c r="E145" s="1"/>
  <c r="E144" s="1"/>
  <c r="D151"/>
  <c r="D150" s="1"/>
  <c r="E151"/>
  <c r="E150" s="1"/>
  <c r="D161"/>
  <c r="D159" s="1"/>
  <c r="D156" s="1"/>
  <c r="E161"/>
  <c r="E159" s="1"/>
  <c r="E156" s="1"/>
  <c r="D166"/>
  <c r="D165" s="1"/>
  <c r="E166"/>
  <c r="E165" s="1"/>
  <c r="E164" s="1"/>
  <c r="D172"/>
  <c r="D170" s="1"/>
  <c r="E172"/>
  <c r="E170" s="1"/>
  <c r="E169" s="1"/>
  <c r="D180"/>
  <c r="D179" s="1"/>
  <c r="E180"/>
  <c r="E179" s="1"/>
  <c r="D186"/>
  <c r="D184" s="1"/>
  <c r="E186"/>
  <c r="E184" s="1"/>
  <c r="E183" s="1"/>
  <c r="D191"/>
  <c r="D190" s="1"/>
  <c r="E191"/>
  <c r="E190" s="1"/>
  <c r="D189"/>
  <c r="D202"/>
  <c r="D200" s="1"/>
  <c r="E202"/>
  <c r="E200" s="1"/>
  <c r="D218"/>
  <c r="D216" s="1"/>
  <c r="E218"/>
  <c r="E216" s="1"/>
  <c r="E214" s="1"/>
  <c r="D226"/>
  <c r="D222" s="1"/>
  <c r="E226"/>
  <c r="E222" s="1"/>
  <c r="D227"/>
  <c r="E227"/>
  <c r="D231"/>
  <c r="D230" s="1"/>
  <c r="E231"/>
  <c r="E230" s="1"/>
  <c r="D240"/>
  <c r="D239" s="1"/>
  <c r="E240"/>
  <c r="E239" s="1"/>
  <c r="D245"/>
  <c r="D243" s="1"/>
  <c r="E245"/>
  <c r="E243" s="1"/>
  <c r="E242" s="1"/>
  <c r="D251"/>
  <c r="D249" s="1"/>
  <c r="E251"/>
  <c r="E249" s="1"/>
  <c r="E248" s="1"/>
  <c r="D257"/>
  <c r="D255" s="1"/>
  <c r="D254" s="1"/>
  <c r="E257"/>
  <c r="E255" s="1"/>
  <c r="E254" s="1"/>
  <c r="F261"/>
  <c r="D264"/>
  <c r="D263" s="1"/>
  <c r="E264"/>
  <c r="E263" s="1"/>
  <c r="D269"/>
  <c r="D268" s="1"/>
  <c r="D267" s="1"/>
  <c r="E269"/>
  <c r="E268" s="1"/>
  <c r="D272"/>
  <c r="E272"/>
  <c r="D275"/>
  <c r="D274" s="1"/>
  <c r="E275"/>
  <c r="E274" s="1"/>
  <c r="D279"/>
  <c r="D278" s="1"/>
  <c r="D277" s="1"/>
  <c r="E279"/>
  <c r="E278" s="1"/>
  <c r="D281"/>
  <c r="E281"/>
  <c r="D283"/>
  <c r="D282" s="1"/>
  <c r="E283"/>
  <c r="E282" s="1"/>
  <c r="D287"/>
  <c r="D286" s="1"/>
  <c r="E287"/>
  <c r="E286" s="1"/>
  <c r="E285" s="1"/>
  <c r="F226"/>
  <c r="E36"/>
  <c r="F180"/>
  <c r="F151"/>
  <c r="F122"/>
  <c r="F99"/>
  <c r="F95"/>
  <c r="F47"/>
  <c r="F38"/>
  <c r="F29"/>
  <c r="F195" l="1"/>
  <c r="E199"/>
  <c r="F200"/>
  <c r="F272"/>
  <c r="E126"/>
  <c r="D126"/>
  <c r="D271"/>
  <c r="D88"/>
  <c r="D87"/>
  <c r="D93"/>
  <c r="E88"/>
  <c r="E87"/>
  <c r="F67"/>
  <c r="F11"/>
  <c r="E7"/>
  <c r="D7"/>
  <c r="E78"/>
  <c r="F10"/>
  <c r="E193"/>
  <c r="F210"/>
  <c r="E209"/>
  <c r="E205" s="1"/>
  <c r="F153"/>
  <c r="F154"/>
  <c r="F283"/>
  <c r="F282"/>
  <c r="F281"/>
  <c r="F287"/>
  <c r="E259"/>
  <c r="D266"/>
  <c r="F90"/>
  <c r="D285"/>
  <c r="F285" s="1"/>
  <c r="F286"/>
  <c r="E277"/>
  <c r="F277" s="1"/>
  <c r="F278"/>
  <c r="F274"/>
  <c r="E271"/>
  <c r="E267"/>
  <c r="F268"/>
  <c r="F255"/>
  <c r="F231"/>
  <c r="F124"/>
  <c r="F111"/>
  <c r="F254"/>
  <c r="F264"/>
  <c r="D259"/>
  <c r="F263"/>
  <c r="D248"/>
  <c r="F248" s="1"/>
  <c r="F249"/>
  <c r="D242"/>
  <c r="F243"/>
  <c r="F242"/>
  <c r="F230"/>
  <c r="F222"/>
  <c r="D214"/>
  <c r="F216"/>
  <c r="F214"/>
  <c r="D199"/>
  <c r="D193" s="1"/>
  <c r="D183"/>
  <c r="F183" s="1"/>
  <c r="F184"/>
  <c r="F179"/>
  <c r="D169"/>
  <c r="F169" s="1"/>
  <c r="F170"/>
  <c r="D164"/>
  <c r="F164" s="1"/>
  <c r="F165"/>
  <c r="F159"/>
  <c r="F156"/>
  <c r="F150"/>
  <c r="D144"/>
  <c r="F144" s="1"/>
  <c r="F145"/>
  <c r="F138"/>
  <c r="F135"/>
  <c r="F121"/>
  <c r="F131"/>
  <c r="F126"/>
  <c r="E115"/>
  <c r="F115" s="1"/>
  <c r="F116"/>
  <c r="F98"/>
  <c r="F101"/>
  <c r="F94"/>
  <c r="F88"/>
  <c r="F81"/>
  <c r="D78"/>
  <c r="F79"/>
  <c r="F74"/>
  <c r="E66"/>
  <c r="E51" s="1"/>
  <c r="D66"/>
  <c r="F69"/>
  <c r="D61"/>
  <c r="F61" s="1"/>
  <c r="F62"/>
  <c r="D52"/>
  <c r="F53"/>
  <c r="D45"/>
  <c r="F45" s="1"/>
  <c r="F46"/>
  <c r="F41"/>
  <c r="E37"/>
  <c r="D36"/>
  <c r="F36" s="1"/>
  <c r="D37"/>
  <c r="F31"/>
  <c r="D28"/>
  <c r="D27" s="1"/>
  <c r="F27" s="1"/>
  <c r="D21"/>
  <c r="D19" s="1"/>
  <c r="F19" s="1"/>
  <c r="F22"/>
  <c r="F14"/>
  <c r="F15"/>
  <c r="E6"/>
  <c r="D6"/>
  <c r="F7"/>
  <c r="F8"/>
  <c r="F193" l="1"/>
  <c r="D205"/>
  <c r="F21"/>
  <c r="F271"/>
  <c r="D134"/>
  <c r="E93"/>
  <c r="F78"/>
  <c r="D51"/>
  <c r="F37"/>
  <c r="F87"/>
  <c r="F93"/>
  <c r="E266"/>
  <c r="F266" s="1"/>
  <c r="F190"/>
  <c r="E189"/>
  <c r="E134" s="1"/>
  <c r="F209"/>
  <c r="F28"/>
  <c r="F260"/>
  <c r="F259"/>
  <c r="F267"/>
  <c r="F199"/>
  <c r="F66"/>
  <c r="F52"/>
  <c r="F51"/>
  <c r="F6"/>
  <c r="E289" l="1"/>
  <c r="D289"/>
  <c r="F205"/>
  <c r="F189"/>
  <c r="F134"/>
  <c r="F289" l="1"/>
</calcChain>
</file>

<file path=xl/sharedStrings.xml><?xml version="1.0" encoding="utf-8"?>
<sst xmlns="http://schemas.openxmlformats.org/spreadsheetml/2006/main" count="286" uniqueCount="102">
  <si>
    <t>III.</t>
  </si>
  <si>
    <t>Plan wg</t>
  </si>
  <si>
    <t>Wykonanie</t>
  </si>
  <si>
    <t>Dział</t>
  </si>
  <si>
    <t>Rozdział</t>
  </si>
  <si>
    <t>Nazwa</t>
  </si>
  <si>
    <t>uchwały</t>
  </si>
  <si>
    <t>%</t>
  </si>
  <si>
    <t>O10</t>
  </si>
  <si>
    <t>Rolnictwo i łowiectwo</t>
  </si>
  <si>
    <t>O1010</t>
  </si>
  <si>
    <t>Infrastruktura wodociągowa i sanitacyjna wsi</t>
  </si>
  <si>
    <t>Wydatki majątkowe, w tym:</t>
  </si>
  <si>
    <t>- z udziałem środków z UE</t>
  </si>
  <si>
    <t>- inwestycje i zakupy inwestycyjne</t>
  </si>
  <si>
    <t>O1030</t>
  </si>
  <si>
    <t>Izby rolnicze</t>
  </si>
  <si>
    <t>Wydatki bieżące, w tym:</t>
  </si>
  <si>
    <t>Wydatki jednostek budżetowych, z tego:</t>
  </si>
  <si>
    <t>- wydatki związane z realizacją ich zadań statutowych</t>
  </si>
  <si>
    <t>O1095</t>
  </si>
  <si>
    <t xml:space="preserve">Pozostała działalność </t>
  </si>
  <si>
    <t>- wynagrodzenia i składki od nich naliczane</t>
  </si>
  <si>
    <t>Pozostała działalność</t>
  </si>
  <si>
    <t>Wytwarzanie i zaopatrywanie w energię</t>
  </si>
  <si>
    <t>elektryczną, wodę i gaz</t>
  </si>
  <si>
    <t>Dostarczanie wody</t>
  </si>
  <si>
    <t>Świadczenia na rzecz osób fizycznych</t>
  </si>
  <si>
    <t>Transport i łączność</t>
  </si>
  <si>
    <t>Drogi publiczne gminne</t>
  </si>
  <si>
    <t>Gospodarka mieszkaniowa</t>
  </si>
  <si>
    <t>Gospodarka gruntami i nieruchomościami</t>
  </si>
  <si>
    <t>Działalność usługowa</t>
  </si>
  <si>
    <t>Plany zagospodarowania przestrzennego</t>
  </si>
  <si>
    <t>Administracja publiczna</t>
  </si>
  <si>
    <t>Urzędy Wojewódzkie</t>
  </si>
  <si>
    <t>Rady Gmin</t>
  </si>
  <si>
    <t>Urzędy Gmin</t>
  </si>
  <si>
    <t>Promocja j.s.t.</t>
  </si>
  <si>
    <t xml:space="preserve">Urzędy naczelnych organów władzy </t>
  </si>
  <si>
    <t>państwowej,kontroli i ochrony prawa</t>
  </si>
  <si>
    <t>Jednostki terenowe Policji</t>
  </si>
  <si>
    <t>Ochotnicze Straże Pożarne</t>
  </si>
  <si>
    <t>Wydatki majątkowe</t>
  </si>
  <si>
    <t>Dotacje na zadania bieżące</t>
  </si>
  <si>
    <t>Zarządzanie kryzysowe</t>
  </si>
  <si>
    <t>Obsługa długu publicznego</t>
  </si>
  <si>
    <t xml:space="preserve">Obsługa papierów wartościowych, kredytów </t>
  </si>
  <si>
    <t>i pożyczek j.s.t.</t>
  </si>
  <si>
    <t>Wydatki na obsługę długu</t>
  </si>
  <si>
    <t>Różna rozliczenia</t>
  </si>
  <si>
    <t>Rezerwy ogólne i celowe</t>
  </si>
  <si>
    <t>Rezerwa ogólna</t>
  </si>
  <si>
    <t>Oświata i wychowanie</t>
  </si>
  <si>
    <t>Szkoły podstawowe</t>
  </si>
  <si>
    <t>Oddziały przedszkolne w szkołach podstawowych</t>
  </si>
  <si>
    <t>Przedszkola</t>
  </si>
  <si>
    <t>Gimnazja</t>
  </si>
  <si>
    <t>Dowożenie uczniów do szkół</t>
  </si>
  <si>
    <t>Zespoły obsługi ekonomiczno- administracyjnej szkół</t>
  </si>
  <si>
    <t>Dokształcanie i doskonalenie nauczycieli</t>
  </si>
  <si>
    <t>Stołówki szkolne</t>
  </si>
  <si>
    <t>Ochrona zdrowia</t>
  </si>
  <si>
    <t>Przeciwdziałanie alkoholizmowi</t>
  </si>
  <si>
    <t>Pomoc społeczna</t>
  </si>
  <si>
    <t>Świadczenia rodzinne, świadczenie z funduszu alimentacyjnego</t>
  </si>
  <si>
    <t>oraz składki na ubezpieczenia emerytalne i rentowe</t>
  </si>
  <si>
    <t>z ubezpieczenia społecznego</t>
  </si>
  <si>
    <t xml:space="preserve">Składki na ubezpieczenie zdrowotne opłacane </t>
  </si>
  <si>
    <t>za osoby  pobierające niektóre świadczenia</t>
  </si>
  <si>
    <t xml:space="preserve"> z pomocy społecznej, niektóre świadczenia </t>
  </si>
  <si>
    <t>rodzinne oraz za osoby uczestniczące w</t>
  </si>
  <si>
    <t>zajęciach centrum integracji społecznej</t>
  </si>
  <si>
    <t>Zasiłki i pomoc w naturze oraz składki</t>
  </si>
  <si>
    <t>na ubezpieczenia emerytalne i rentowe</t>
  </si>
  <si>
    <t>Dodatki mieszkaniowe</t>
  </si>
  <si>
    <t>Zasiłki stałe</t>
  </si>
  <si>
    <t>Ośrodki pomocy społecznej</t>
  </si>
  <si>
    <t>Usługi opiekuńcze i specjalistyczne usługi opiekuńcze</t>
  </si>
  <si>
    <t>Edukacyjna opieka wychowawcza</t>
  </si>
  <si>
    <t>Poradnie psychologiczno-pedagogiczne w tym por.specjal.</t>
  </si>
  <si>
    <t>Pomoc materialna dla uczniów</t>
  </si>
  <si>
    <t>Gospodarka komunalna i ochrona środowiska</t>
  </si>
  <si>
    <t>Oczyszczanie ulic, placów i dróg</t>
  </si>
  <si>
    <t>Oświetlenie ulic, placów i dróg</t>
  </si>
  <si>
    <t>Kultura i ochrona dziedzictwa narodowego</t>
  </si>
  <si>
    <t>Biblioteki</t>
  </si>
  <si>
    <t>Kultura fizyczna i sport</t>
  </si>
  <si>
    <t>Zadania w zakresie kultury fizycznej i sportu</t>
  </si>
  <si>
    <t>Ogółem</t>
  </si>
  <si>
    <t>Inne formy wychowania przedszkolnego</t>
  </si>
  <si>
    <t>Zwalczanie narkomanii</t>
  </si>
  <si>
    <t>Zadania w zakresie przeciwdziałania przemocy w rodzinie</t>
  </si>
  <si>
    <t>Bezpieczeństwo publiczne i ochrona przeciwpożarowa</t>
  </si>
  <si>
    <t>Urzędy naczelnych organów władzy państwowej</t>
  </si>
  <si>
    <t>kontroli i ochrony prawa oraz sądownictwa</t>
  </si>
  <si>
    <t>Wykonanie wydatków w I półroczu 2012 roku</t>
  </si>
  <si>
    <t>dotacje na inwestycje i zakupy inwestycyjne</t>
  </si>
  <si>
    <t>Obrona cywilna</t>
  </si>
  <si>
    <t>Część wyrównawcza subwencji ogólnej dla gmin</t>
  </si>
  <si>
    <t>Rodziny zastepcze</t>
  </si>
  <si>
    <t>Tabela Nr 4</t>
  </si>
</sst>
</file>

<file path=xl/styles.xml><?xml version="1.0" encoding="utf-8"?>
<styleSheet xmlns="http://schemas.openxmlformats.org/spreadsheetml/2006/main">
  <numFmts count="1">
    <numFmt numFmtId="164" formatCode="0.0"/>
  </numFmts>
  <fonts count="17">
    <font>
      <sz val="10"/>
      <name val="Arial CE"/>
      <family val="2"/>
      <charset val="238"/>
    </font>
    <font>
      <sz val="10"/>
      <name val="Verdana"/>
      <family val="2"/>
      <charset val="1"/>
    </font>
    <font>
      <b/>
      <sz val="10"/>
      <name val="Verdana"/>
      <family val="2"/>
      <charset val="1"/>
    </font>
    <font>
      <b/>
      <sz val="9"/>
      <name val="Verdana"/>
      <family val="2"/>
      <charset val="1"/>
    </font>
    <font>
      <sz val="9"/>
      <name val="Verdana"/>
      <family val="2"/>
      <charset val="1"/>
    </font>
    <font>
      <b/>
      <i/>
      <sz val="9"/>
      <name val="Verdana"/>
      <family val="2"/>
      <charset val="1"/>
    </font>
    <font>
      <i/>
      <sz val="9"/>
      <name val="Verdana"/>
      <family val="2"/>
      <charset val="1"/>
    </font>
    <font>
      <b/>
      <i/>
      <sz val="8"/>
      <name val="Verdana"/>
      <family val="2"/>
      <charset val="1"/>
    </font>
    <font>
      <u/>
      <sz val="10"/>
      <name val="Arial CE"/>
      <family val="2"/>
      <charset val="238"/>
    </font>
    <font>
      <u/>
      <sz val="9"/>
      <name val="Verdana"/>
      <family val="2"/>
      <charset val="1"/>
    </font>
    <font>
      <b/>
      <sz val="9"/>
      <color indexed="8"/>
      <name val="Verdana"/>
      <family val="2"/>
      <charset val="1"/>
    </font>
    <font>
      <i/>
      <sz val="10"/>
      <name val="Arial CE"/>
      <family val="2"/>
      <charset val="238"/>
    </font>
    <font>
      <i/>
      <u/>
      <sz val="9"/>
      <name val="Verdana"/>
      <family val="2"/>
      <charset val="1"/>
    </font>
    <font>
      <b/>
      <sz val="9"/>
      <name val="Arial CE"/>
      <family val="2"/>
      <charset val="238"/>
    </font>
    <font>
      <sz val="12"/>
      <name val="Arial CE"/>
      <family val="2"/>
      <charset val="238"/>
    </font>
    <font>
      <b/>
      <sz val="9"/>
      <name val="Verdana"/>
      <family val="2"/>
      <charset val="238"/>
    </font>
    <font>
      <b/>
      <sz val="8"/>
      <name val="Verdana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55"/>
        <bgColor indexed="22"/>
      </patternFill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</fills>
  <borders count="28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/>
      <diagonal/>
    </border>
    <border>
      <left/>
      <right style="thin">
        <color indexed="64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Border="1"/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4" fontId="3" fillId="3" borderId="0" xfId="0" applyNumberFormat="1" applyFont="1" applyFill="1" applyBorder="1"/>
    <xf numFmtId="0" fontId="5" fillId="0" borderId="0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4" fontId="5" fillId="0" borderId="3" xfId="0" applyNumberFormat="1" applyFont="1" applyBorder="1"/>
    <xf numFmtId="0" fontId="4" fillId="0" borderId="0" xfId="0" applyFont="1" applyBorder="1" applyAlignment="1">
      <alignment horizontal="center"/>
    </xf>
    <xf numFmtId="0" fontId="8" fillId="0" borderId="4" xfId="0" applyFont="1" applyBorder="1"/>
    <xf numFmtId="4" fontId="9" fillId="0" borderId="4" xfId="0" applyNumberFormat="1" applyFont="1" applyBorder="1"/>
    <xf numFmtId="0" fontId="0" fillId="0" borderId="4" xfId="0" applyFont="1" applyBorder="1"/>
    <xf numFmtId="4" fontId="4" fillId="0" borderId="4" xfId="0" applyNumberFormat="1" applyFont="1" applyBorder="1"/>
    <xf numFmtId="0" fontId="5" fillId="0" borderId="0" xfId="0" applyFont="1" applyBorder="1" applyAlignment="1">
      <alignment horizontal="left"/>
    </xf>
    <xf numFmtId="4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4" fontId="6" fillId="0" borderId="4" xfId="0" applyNumberFormat="1" applyFont="1" applyBorder="1"/>
    <xf numFmtId="0" fontId="0" fillId="0" borderId="2" xfId="0" applyFont="1" applyBorder="1"/>
    <xf numFmtId="0" fontId="4" fillId="0" borderId="4" xfId="0" applyFont="1" applyBorder="1" applyAlignment="1">
      <alignment horizontal="left"/>
    </xf>
    <xf numFmtId="4" fontId="4" fillId="3" borderId="0" xfId="0" applyNumberFormat="1" applyFont="1" applyFill="1" applyBorder="1"/>
    <xf numFmtId="0" fontId="5" fillId="0" borderId="0" xfId="0" applyFont="1" applyBorder="1"/>
    <xf numFmtId="0" fontId="3" fillId="3" borderId="4" xfId="0" applyFont="1" applyFill="1" applyBorder="1" applyAlignment="1">
      <alignment horizontal="center"/>
    </xf>
    <xf numFmtId="4" fontId="3" fillId="0" borderId="0" xfId="0" applyNumberFormat="1" applyFont="1" applyBorder="1"/>
    <xf numFmtId="0" fontId="6" fillId="0" borderId="4" xfId="0" applyFont="1" applyBorder="1" applyAlignment="1"/>
    <xf numFmtId="0" fontId="5" fillId="0" borderId="5" xfId="0" applyFont="1" applyBorder="1" applyAlignment="1">
      <alignment horizontal="left"/>
    </xf>
    <xf numFmtId="4" fontId="5" fillId="0" borderId="5" xfId="0" applyNumberFormat="1" applyFont="1" applyBorder="1"/>
    <xf numFmtId="0" fontId="3" fillId="0" borderId="0" xfId="0" applyFont="1" applyBorder="1" applyAlignment="1">
      <alignment horizontal="center"/>
    </xf>
    <xf numFmtId="4" fontId="10" fillId="3" borderId="0" xfId="0" applyNumberFormat="1" applyFont="1" applyFill="1" applyBorder="1"/>
    <xf numFmtId="0" fontId="4" fillId="0" borderId="0" xfId="0" applyFont="1" applyFill="1" applyBorder="1" applyAlignment="1">
      <alignment horizontal="center"/>
    </xf>
    <xf numFmtId="0" fontId="0" fillId="0" borderId="0" xfId="0" applyFont="1" applyFill="1" applyBorder="1"/>
    <xf numFmtId="4" fontId="4" fillId="0" borderId="0" xfId="0" applyNumberFormat="1" applyFont="1" applyFill="1" applyBorder="1"/>
    <xf numFmtId="0" fontId="11" fillId="0" borderId="2" xfId="0" applyFont="1" applyBorder="1"/>
    <xf numFmtId="0" fontId="4" fillId="0" borderId="3" xfId="0" applyFont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4" fontId="3" fillId="3" borderId="5" xfId="0" applyNumberFormat="1" applyFont="1" applyFill="1" applyBorder="1"/>
    <xf numFmtId="0" fontId="6" fillId="0" borderId="0" xfId="0" applyFont="1" applyBorder="1"/>
    <xf numFmtId="4" fontId="6" fillId="0" borderId="0" xfId="0" applyNumberFormat="1" applyFont="1" applyBorder="1"/>
    <xf numFmtId="4" fontId="5" fillId="0" borderId="0" xfId="0" applyNumberFormat="1" applyFont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NumberFormat="1"/>
    <xf numFmtId="0" fontId="14" fillId="0" borderId="0" xfId="0" applyFont="1" applyBorder="1"/>
    <xf numFmtId="4" fontId="14" fillId="0" borderId="0" xfId="0" applyNumberFormat="1" applyFont="1" applyBorder="1"/>
    <xf numFmtId="0" fontId="0" fillId="0" borderId="0" xfId="0" applyBorder="1"/>
    <xf numFmtId="0" fontId="15" fillId="0" borderId="5" xfId="0" applyFont="1" applyFill="1" applyBorder="1" applyAlignment="1">
      <alignment horizontal="center"/>
    </xf>
    <xf numFmtId="0" fontId="5" fillId="0" borderId="0" xfId="0" applyFont="1" applyBorder="1" applyAlignment="1">
      <alignment wrapText="1"/>
    </xf>
    <xf numFmtId="4" fontId="4" fillId="0" borderId="1" xfId="0" applyNumberFormat="1" applyFont="1" applyBorder="1"/>
    <xf numFmtId="0" fontId="4" fillId="0" borderId="7" xfId="0" applyFont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0" fillId="0" borderId="6" xfId="0" applyFont="1" applyFill="1" applyBorder="1"/>
    <xf numFmtId="4" fontId="4" fillId="0" borderId="6" xfId="0" applyNumberFormat="1" applyFont="1" applyFill="1" applyBorder="1"/>
    <xf numFmtId="0" fontId="4" fillId="0" borderId="6" xfId="0" applyFont="1" applyFill="1" applyBorder="1"/>
    <xf numFmtId="0" fontId="4" fillId="0" borderId="7" xfId="0" applyFont="1" applyFill="1" applyBorder="1" applyAlignment="1">
      <alignment horizontal="center"/>
    </xf>
    <xf numFmtId="0" fontId="0" fillId="0" borderId="7" xfId="0" applyFont="1" applyFill="1" applyBorder="1"/>
    <xf numFmtId="4" fontId="4" fillId="0" borderId="7" xfId="0" applyNumberFormat="1" applyFont="1" applyFill="1" applyBorder="1"/>
    <xf numFmtId="0" fontId="4" fillId="0" borderId="7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4" fillId="2" borderId="9" xfId="0" applyFont="1" applyFill="1" applyBorder="1"/>
    <xf numFmtId="0" fontId="5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164" fontId="5" fillId="4" borderId="14" xfId="0" applyNumberFormat="1" applyFont="1" applyFill="1" applyBorder="1"/>
    <xf numFmtId="0" fontId="6" fillId="0" borderId="13" xfId="0" applyFont="1" applyBorder="1" applyAlignment="1"/>
    <xf numFmtId="164" fontId="4" fillId="4" borderId="14" xfId="0" applyNumberFormat="1" applyFont="1" applyFill="1" applyBorder="1"/>
    <xf numFmtId="164" fontId="6" fillId="4" borderId="14" xfId="0" applyNumberFormat="1" applyFont="1" applyFill="1" applyBorder="1"/>
    <xf numFmtId="0" fontId="4" fillId="4" borderId="14" xfId="0" applyFont="1" applyFill="1" applyBorder="1"/>
    <xf numFmtId="1" fontId="5" fillId="4" borderId="14" xfId="0" applyNumberFormat="1" applyFont="1" applyFill="1" applyBorder="1"/>
    <xf numFmtId="0" fontId="4" fillId="3" borderId="13" xfId="0" applyFont="1" applyFill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164" fontId="9" fillId="4" borderId="14" xfId="0" applyNumberFormat="1" applyFont="1" applyFill="1" applyBorder="1"/>
    <xf numFmtId="0" fontId="9" fillId="4" borderId="14" xfId="0" applyFont="1" applyFill="1" applyBorder="1"/>
    <xf numFmtId="0" fontId="6" fillId="4" borderId="14" xfId="0" applyFont="1" applyFill="1" applyBorder="1"/>
    <xf numFmtId="0" fontId="4" fillId="0" borderId="15" xfId="0" applyFont="1" applyBorder="1" applyAlignment="1">
      <alignment horizontal="center"/>
    </xf>
    <xf numFmtId="0" fontId="0" fillId="0" borderId="16" xfId="0" applyFont="1" applyBorder="1"/>
    <xf numFmtId="4" fontId="4" fillId="0" borderId="17" xfId="0" applyNumberFormat="1" applyFont="1" applyBorder="1"/>
    <xf numFmtId="0" fontId="4" fillId="4" borderId="18" xfId="0" applyFont="1" applyFill="1" applyBorder="1"/>
    <xf numFmtId="0" fontId="0" fillId="0" borderId="1" xfId="0" applyFont="1" applyBorder="1"/>
    <xf numFmtId="0" fontId="9" fillId="0" borderId="2" xfId="0" applyFont="1" applyBorder="1" applyAlignment="1">
      <alignment horizontal="left"/>
    </xf>
    <xf numFmtId="4" fontId="9" fillId="0" borderId="2" xfId="0" applyNumberFormat="1" applyFont="1" applyBorder="1"/>
    <xf numFmtId="0" fontId="6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4" fontId="5" fillId="0" borderId="6" xfId="0" applyNumberFormat="1" applyFont="1" applyBorder="1"/>
    <xf numFmtId="164" fontId="5" fillId="4" borderId="19" xfId="0" applyNumberFormat="1" applyFont="1" applyFill="1" applyBorder="1"/>
    <xf numFmtId="164" fontId="6" fillId="4" borderId="19" xfId="0" applyNumberFormat="1" applyFont="1" applyFill="1" applyBorder="1"/>
    <xf numFmtId="0" fontId="12" fillId="4" borderId="14" xfId="0" applyFont="1" applyFill="1" applyBorder="1"/>
    <xf numFmtId="0" fontId="4" fillId="0" borderId="11" xfId="0" applyFont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6" fillId="4" borderId="20" xfId="0" applyFont="1" applyFill="1" applyBorder="1"/>
    <xf numFmtId="0" fontId="4" fillId="0" borderId="21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4" fontId="6" fillId="0" borderId="1" xfId="0" applyNumberFormat="1" applyFont="1" applyBorder="1"/>
    <xf numFmtId="0" fontId="6" fillId="0" borderId="6" xfId="0" applyFont="1" applyFill="1" applyBorder="1" applyAlignment="1">
      <alignment horizontal="left"/>
    </xf>
    <xf numFmtId="4" fontId="6" fillId="0" borderId="6" xfId="0" applyNumberFormat="1" applyFont="1" applyFill="1" applyBorder="1"/>
    <xf numFmtId="0" fontId="6" fillId="0" borderId="6" xfId="0" applyFont="1" applyFill="1" applyBorder="1"/>
    <xf numFmtId="0" fontId="6" fillId="0" borderId="7" xfId="0" applyFont="1" applyFill="1" applyBorder="1" applyAlignment="1">
      <alignment horizontal="left"/>
    </xf>
    <xf numFmtId="4" fontId="6" fillId="0" borderId="7" xfId="0" applyNumberFormat="1" applyFont="1" applyFill="1" applyBorder="1"/>
    <xf numFmtId="0" fontId="6" fillId="0" borderId="7" xfId="0" applyFont="1" applyFill="1" applyBorder="1"/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164" fontId="5" fillId="4" borderId="22" xfId="0" applyNumberFormat="1" applyFont="1" applyFill="1" applyBorder="1"/>
    <xf numFmtId="0" fontId="3" fillId="4" borderId="14" xfId="0" applyFont="1" applyFill="1" applyBorder="1"/>
    <xf numFmtId="0" fontId="3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Border="1"/>
    <xf numFmtId="0" fontId="13" fillId="0" borderId="0" xfId="0" applyFont="1" applyBorder="1"/>
    <xf numFmtId="0" fontId="13" fillId="4" borderId="14" xfId="0" applyFont="1" applyFill="1" applyBorder="1"/>
    <xf numFmtId="0" fontId="4" fillId="0" borderId="0" xfId="0" applyFont="1" applyBorder="1"/>
    <xf numFmtId="164" fontId="12" fillId="4" borderId="14" xfId="0" applyNumberFormat="1" applyFont="1" applyFill="1" applyBorder="1"/>
    <xf numFmtId="0" fontId="3" fillId="0" borderId="8" xfId="0" applyFont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0" fontId="0" fillId="0" borderId="4" xfId="0" applyBorder="1"/>
    <xf numFmtId="0" fontId="6" fillId="0" borderId="0" xfId="0" applyFont="1" applyBorder="1" applyAlignment="1">
      <alignment horizontal="left"/>
    </xf>
    <xf numFmtId="0" fontId="0" fillId="0" borderId="23" xfId="0" applyFont="1" applyBorder="1"/>
    <xf numFmtId="0" fontId="6" fillId="0" borderId="0" xfId="0" applyFont="1" applyFill="1" applyBorder="1" applyAlignment="1">
      <alignment horizontal="left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4" fillId="0" borderId="0" xfId="0" applyFont="1" applyFill="1" applyBorder="1"/>
    <xf numFmtId="0" fontId="3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4" fontId="3" fillId="3" borderId="6" xfId="0" applyNumberFormat="1" applyFont="1" applyFill="1" applyBorder="1"/>
    <xf numFmtId="4" fontId="4" fillId="0" borderId="2" xfId="0" applyNumberFormat="1" applyFont="1" applyBorder="1"/>
    <xf numFmtId="0" fontId="4" fillId="0" borderId="0" xfId="0" applyFont="1" applyBorder="1" applyAlignment="1">
      <alignment horizontal="left"/>
    </xf>
    <xf numFmtId="4" fontId="4" fillId="0" borderId="0" xfId="0" applyNumberFormat="1" applyFont="1" applyBorder="1"/>
    <xf numFmtId="4" fontId="3" fillId="0" borderId="6" xfId="0" applyNumberFormat="1" applyFont="1" applyBorder="1"/>
    <xf numFmtId="0" fontId="6" fillId="0" borderId="17" xfId="0" applyFont="1" applyBorder="1" applyAlignment="1">
      <alignment horizontal="left"/>
    </xf>
    <xf numFmtId="4" fontId="6" fillId="0" borderId="17" xfId="0" applyNumberFormat="1" applyFont="1" applyBorder="1"/>
    <xf numFmtId="0" fontId="6" fillId="4" borderId="18" xfId="0" applyFont="1" applyFill="1" applyBorder="1"/>
    <xf numFmtId="0" fontId="3" fillId="5" borderId="0" xfId="0" applyFont="1" applyFill="1" applyBorder="1" applyAlignment="1">
      <alignment horizontal="left"/>
    </xf>
    <xf numFmtId="4" fontId="5" fillId="5" borderId="0" xfId="0" applyNumberFormat="1" applyFont="1" applyFill="1" applyBorder="1"/>
    <xf numFmtId="0" fontId="11" fillId="0" borderId="23" xfId="0" applyFont="1" applyBorder="1"/>
    <xf numFmtId="4" fontId="3" fillId="3" borderId="25" xfId="0" applyNumberFormat="1" applyFont="1" applyFill="1" applyBorder="1"/>
    <xf numFmtId="164" fontId="5" fillId="4" borderId="25" xfId="0" applyNumberFormat="1" applyFont="1" applyFill="1" applyBorder="1"/>
    <xf numFmtId="0" fontId="3" fillId="3" borderId="26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3" fillId="3" borderId="27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CC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B3B3B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8"/>
  <sheetViews>
    <sheetView tabSelected="1" workbookViewId="0">
      <selection activeCell="C2" sqref="C2"/>
    </sheetView>
  </sheetViews>
  <sheetFormatPr defaultRowHeight="12.75"/>
  <cols>
    <col min="1" max="1" width="4.85546875" customWidth="1"/>
    <col min="2" max="2" width="8.140625" customWidth="1"/>
    <col min="3" max="3" width="43.5703125" customWidth="1"/>
    <col min="4" max="4" width="15.7109375" customWidth="1"/>
    <col min="5" max="5" width="14.28515625" customWidth="1"/>
    <col min="6" max="6" width="6.28515625" customWidth="1"/>
    <col min="7" max="7" width="11.140625" customWidth="1"/>
  </cols>
  <sheetData>
    <row r="1" spans="1:6" ht="12.75" customHeight="1">
      <c r="A1" s="1"/>
      <c r="B1" s="1"/>
      <c r="C1" s="1"/>
      <c r="D1" s="1"/>
      <c r="E1" s="1" t="s">
        <v>101</v>
      </c>
      <c r="F1" s="1"/>
    </row>
    <row r="2" spans="1:6" ht="14.1" customHeight="1">
      <c r="A2" s="1"/>
      <c r="B2" s="2" t="s">
        <v>0</v>
      </c>
      <c r="C2" s="3" t="s">
        <v>96</v>
      </c>
      <c r="D2" s="1"/>
      <c r="E2" s="1"/>
      <c r="F2" s="1"/>
    </row>
    <row r="3" spans="1:6" ht="9.75" customHeight="1">
      <c r="A3" s="4"/>
      <c r="B3" s="4"/>
      <c r="C3" s="4"/>
      <c r="D3" s="4"/>
      <c r="E3" s="4"/>
      <c r="F3" s="4"/>
    </row>
    <row r="4" spans="1:6">
      <c r="A4" s="63"/>
      <c r="B4" s="64"/>
      <c r="C4" s="65"/>
      <c r="D4" s="64" t="s">
        <v>1</v>
      </c>
      <c r="E4" s="64" t="s">
        <v>2</v>
      </c>
      <c r="F4" s="66"/>
    </row>
    <row r="5" spans="1:6">
      <c r="A5" s="67" t="s">
        <v>3</v>
      </c>
      <c r="B5" s="5" t="s">
        <v>4</v>
      </c>
      <c r="C5" s="5" t="s">
        <v>5</v>
      </c>
      <c r="D5" s="6" t="s">
        <v>6</v>
      </c>
      <c r="E5" s="6"/>
      <c r="F5" s="68" t="s">
        <v>7</v>
      </c>
    </row>
    <row r="6" spans="1:6" ht="12.75" customHeight="1">
      <c r="A6" s="69" t="s">
        <v>8</v>
      </c>
      <c r="B6" s="7"/>
      <c r="C6" s="8" t="s">
        <v>9</v>
      </c>
      <c r="D6" s="9">
        <f>SUM(D7+D10+D14)</f>
        <v>167066.04999999999</v>
      </c>
      <c r="E6" s="9">
        <f>SUM(E7+E10+E14)</f>
        <v>127159.06</v>
      </c>
      <c r="F6" s="70">
        <f>E6/D6*100</f>
        <v>76.113046307134212</v>
      </c>
    </row>
    <row r="7" spans="1:6" ht="12.75" customHeight="1">
      <c r="A7" s="71"/>
      <c r="B7" s="10" t="s">
        <v>10</v>
      </c>
      <c r="C7" s="11" t="s">
        <v>11</v>
      </c>
      <c r="D7" s="12">
        <f>SUM(D8:D8)</f>
        <v>55000</v>
      </c>
      <c r="E7" s="12">
        <f>SUM(E8:E8)</f>
        <v>22178.58</v>
      </c>
      <c r="F7" s="70">
        <f>E7/D7*100</f>
        <v>40.324690909090911</v>
      </c>
    </row>
    <row r="8" spans="1:6" ht="12.75" customHeight="1">
      <c r="A8" s="71"/>
      <c r="B8" s="13"/>
      <c r="C8" s="14" t="s">
        <v>12</v>
      </c>
      <c r="D8" s="15">
        <f>SUM(D9:D9)</f>
        <v>55000</v>
      </c>
      <c r="E8" s="15">
        <f>SUM(E9:E9)</f>
        <v>22178.58</v>
      </c>
      <c r="F8" s="72">
        <f>E8/D8*100</f>
        <v>40.324690909090911</v>
      </c>
    </row>
    <row r="9" spans="1:6" ht="12.75" customHeight="1">
      <c r="A9" s="71"/>
      <c r="B9" s="13"/>
      <c r="C9" s="16" t="s">
        <v>14</v>
      </c>
      <c r="D9" s="17">
        <v>55000</v>
      </c>
      <c r="E9" s="17">
        <v>22178.58</v>
      </c>
      <c r="F9" s="73"/>
    </row>
    <row r="10" spans="1:6" ht="12.75" customHeight="1">
      <c r="A10" s="71"/>
      <c r="B10" s="10" t="s">
        <v>15</v>
      </c>
      <c r="C10" s="18" t="s">
        <v>16</v>
      </c>
      <c r="D10" s="19">
        <f>SUM(D13)</f>
        <v>11000</v>
      </c>
      <c r="E10" s="19">
        <f>SUM(E13)</f>
        <v>3914.43</v>
      </c>
      <c r="F10" s="70">
        <f>E10/D10*100</f>
        <v>35.585727272727269</v>
      </c>
    </row>
    <row r="11" spans="1:6" ht="12.75" customHeight="1">
      <c r="A11" s="71"/>
      <c r="B11" s="20"/>
      <c r="C11" s="21" t="s">
        <v>17</v>
      </c>
      <c r="D11" s="15">
        <f>SUM(D13)</f>
        <v>11000</v>
      </c>
      <c r="E11" s="15">
        <f>SUM(E13)</f>
        <v>3914.43</v>
      </c>
      <c r="F11" s="73">
        <f>E11/D11*100</f>
        <v>35.585727272727269</v>
      </c>
    </row>
    <row r="12" spans="1:6" ht="12.75" customHeight="1">
      <c r="A12" s="71"/>
      <c r="B12" s="20"/>
      <c r="C12" s="22" t="s">
        <v>18</v>
      </c>
      <c r="D12" s="23">
        <f>SUM(D13)</f>
        <v>11000</v>
      </c>
      <c r="E12" s="23">
        <f>SUM(E13)</f>
        <v>3914.43</v>
      </c>
      <c r="F12" s="73"/>
    </row>
    <row r="13" spans="1:6" ht="12.75" customHeight="1">
      <c r="A13" s="71"/>
      <c r="B13" s="13"/>
      <c r="C13" s="24" t="s">
        <v>19</v>
      </c>
      <c r="D13" s="17">
        <v>11000</v>
      </c>
      <c r="E13" s="17">
        <v>3914.43</v>
      </c>
      <c r="F13" s="74"/>
    </row>
    <row r="14" spans="1:6" ht="12.75" customHeight="1">
      <c r="A14" s="71"/>
      <c r="B14" s="10" t="s">
        <v>20</v>
      </c>
      <c r="C14" s="18" t="s">
        <v>21</v>
      </c>
      <c r="D14" s="19">
        <f>SUM(D15)</f>
        <v>101066.05</v>
      </c>
      <c r="E14" s="19">
        <f>SUM(E15)</f>
        <v>101066.05</v>
      </c>
      <c r="F14" s="75">
        <f>E14/D14*100</f>
        <v>100</v>
      </c>
    </row>
    <row r="15" spans="1:6" ht="12.75" customHeight="1">
      <c r="A15" s="71"/>
      <c r="B15" s="13"/>
      <c r="C15" s="21" t="s">
        <v>17</v>
      </c>
      <c r="D15" s="15">
        <f>SUM(D17:D18)</f>
        <v>101066.05</v>
      </c>
      <c r="E15" s="15">
        <f>SUM(E17:E18)</f>
        <v>101066.05</v>
      </c>
      <c r="F15" s="73">
        <f>E15/D15*100</f>
        <v>100</v>
      </c>
    </row>
    <row r="16" spans="1:6" ht="12.75" customHeight="1">
      <c r="A16" s="71"/>
      <c r="B16" s="13"/>
      <c r="C16" s="22" t="s">
        <v>18</v>
      </c>
      <c r="D16" s="23">
        <f>SUM(D17:D18)</f>
        <v>101066.05</v>
      </c>
      <c r="E16" s="23">
        <f>SUM(E17:E18)</f>
        <v>101066.05</v>
      </c>
      <c r="F16" s="74"/>
    </row>
    <row r="17" spans="1:6" ht="12.75" customHeight="1">
      <c r="A17" s="71"/>
      <c r="B17" s="13"/>
      <c r="C17" s="25" t="s">
        <v>22</v>
      </c>
      <c r="D17" s="17">
        <v>1434.6</v>
      </c>
      <c r="E17" s="17">
        <v>1434.6</v>
      </c>
      <c r="F17" s="74"/>
    </row>
    <row r="18" spans="1:6" ht="12.75" customHeight="1">
      <c r="A18" s="71"/>
      <c r="B18" s="13"/>
      <c r="C18" s="24" t="s">
        <v>19</v>
      </c>
      <c r="D18" s="17">
        <v>99631.45</v>
      </c>
      <c r="E18" s="17">
        <v>99631.45</v>
      </c>
      <c r="F18" s="74"/>
    </row>
    <row r="19" spans="1:6" ht="12.75" customHeight="1">
      <c r="A19" s="69">
        <v>400</v>
      </c>
      <c r="B19" s="7"/>
      <c r="C19" s="8" t="s">
        <v>24</v>
      </c>
      <c r="D19" s="9">
        <f>SUM(D21)</f>
        <v>264955</v>
      </c>
      <c r="E19" s="9">
        <f>SUM(E21)</f>
        <v>88367.83</v>
      </c>
      <c r="F19" s="70">
        <f>E19/D19*100</f>
        <v>33.35201449302712</v>
      </c>
    </row>
    <row r="20" spans="1:6" ht="12.75" customHeight="1">
      <c r="A20" s="76"/>
      <c r="B20" s="7"/>
      <c r="C20" s="8" t="s">
        <v>25</v>
      </c>
      <c r="D20" s="26"/>
      <c r="E20" s="26"/>
      <c r="F20" s="74"/>
    </row>
    <row r="21" spans="1:6" ht="12.75" customHeight="1">
      <c r="A21" s="77"/>
      <c r="B21" s="10">
        <v>40002</v>
      </c>
      <c r="C21" s="27" t="s">
        <v>26</v>
      </c>
      <c r="D21" s="19">
        <f>SUM(D22)</f>
        <v>264955</v>
      </c>
      <c r="E21" s="19">
        <f>SUM(E22)</f>
        <v>88367.83</v>
      </c>
      <c r="F21" s="70">
        <f>E21/D21*100</f>
        <v>33.35201449302712</v>
      </c>
    </row>
    <row r="22" spans="1:6" ht="12.75" customHeight="1">
      <c r="A22" s="78"/>
      <c r="B22" s="13"/>
      <c r="C22" s="21" t="s">
        <v>17</v>
      </c>
      <c r="D22" s="15">
        <f>SUM(D23:D24)</f>
        <v>264955</v>
      </c>
      <c r="E22" s="15">
        <f>SUM(E23:E24)</f>
        <v>88367.83</v>
      </c>
      <c r="F22" s="73">
        <f>E22/D22*100</f>
        <v>33.35201449302712</v>
      </c>
    </row>
    <row r="23" spans="1:6" ht="12.75" customHeight="1">
      <c r="A23" s="78"/>
      <c r="B23" s="13"/>
      <c r="C23" s="22" t="s">
        <v>27</v>
      </c>
      <c r="D23" s="23">
        <v>700</v>
      </c>
      <c r="E23" s="23">
        <v>0</v>
      </c>
      <c r="F23" s="74"/>
    </row>
    <row r="24" spans="1:6" ht="12.75" customHeight="1">
      <c r="A24" s="78"/>
      <c r="B24" s="13"/>
      <c r="C24" s="22" t="s">
        <v>18</v>
      </c>
      <c r="D24" s="23">
        <f>SUM(D25:D26)</f>
        <v>264255</v>
      </c>
      <c r="E24" s="23">
        <f>SUM(E25:E26)</f>
        <v>88367.83</v>
      </c>
      <c r="F24" s="74"/>
    </row>
    <row r="25" spans="1:6" ht="12.75" customHeight="1">
      <c r="A25" s="78"/>
      <c r="B25" s="13"/>
      <c r="C25" s="25" t="s">
        <v>22</v>
      </c>
      <c r="D25" s="17">
        <v>46355</v>
      </c>
      <c r="E25" s="17">
        <v>27258.46</v>
      </c>
      <c r="F25" s="74"/>
    </row>
    <row r="26" spans="1:6" ht="12.75" customHeight="1">
      <c r="A26" s="78"/>
      <c r="B26" s="13"/>
      <c r="C26" s="24" t="s">
        <v>19</v>
      </c>
      <c r="D26" s="17">
        <v>217900</v>
      </c>
      <c r="E26" s="17">
        <v>61109.37</v>
      </c>
      <c r="F26" s="74"/>
    </row>
    <row r="27" spans="1:6" ht="12.75" customHeight="1">
      <c r="A27" s="69">
        <v>600</v>
      </c>
      <c r="B27" s="7"/>
      <c r="C27" s="28" t="s">
        <v>28</v>
      </c>
      <c r="D27" s="9">
        <f>SUM(D28)</f>
        <v>1061455</v>
      </c>
      <c r="E27" s="9">
        <f>SUM(E28)</f>
        <v>234302.06999999998</v>
      </c>
      <c r="F27" s="70">
        <f>E27/D27*100</f>
        <v>22.073669632721121</v>
      </c>
    </row>
    <row r="28" spans="1:6" ht="12.75" customHeight="1">
      <c r="A28" s="77"/>
      <c r="B28" s="10">
        <v>60016</v>
      </c>
      <c r="C28" s="18" t="s">
        <v>29</v>
      </c>
      <c r="D28" s="19">
        <f>SUM(D29+D31)</f>
        <v>1061455</v>
      </c>
      <c r="E28" s="19">
        <f>SUM(E29+E31)</f>
        <v>234302.06999999998</v>
      </c>
      <c r="F28" s="70">
        <f>E28/D28*100</f>
        <v>22.073669632721121</v>
      </c>
    </row>
    <row r="29" spans="1:6" ht="12.75" customHeight="1">
      <c r="A29" s="77"/>
      <c r="B29" s="20"/>
      <c r="C29" s="14" t="s">
        <v>12</v>
      </c>
      <c r="D29" s="15">
        <f>SUM(D30)</f>
        <v>621000</v>
      </c>
      <c r="E29" s="15">
        <f>SUM(E30)</f>
        <v>4413</v>
      </c>
      <c r="F29" s="73">
        <f>E29/D29*100</f>
        <v>0.71062801932367148</v>
      </c>
    </row>
    <row r="30" spans="1:6" ht="12.75" customHeight="1">
      <c r="A30" s="79"/>
      <c r="B30" s="13"/>
      <c r="C30" s="16" t="s">
        <v>14</v>
      </c>
      <c r="D30" s="17">
        <v>621000</v>
      </c>
      <c r="E30" s="17">
        <v>4413</v>
      </c>
      <c r="F30" s="73"/>
    </row>
    <row r="31" spans="1:6" ht="12.75" customHeight="1">
      <c r="A31" s="79"/>
      <c r="B31" s="13"/>
      <c r="C31" s="21" t="s">
        <v>17</v>
      </c>
      <c r="D31" s="15">
        <f>SUM(D32:D33)</f>
        <v>440455</v>
      </c>
      <c r="E31" s="15">
        <f>SUM(E32:E33)</f>
        <v>229889.06999999998</v>
      </c>
      <c r="F31" s="73">
        <f>E31/D31*100</f>
        <v>52.193543040719248</v>
      </c>
    </row>
    <row r="32" spans="1:6" ht="12.75" customHeight="1">
      <c r="A32" s="79"/>
      <c r="B32" s="13"/>
      <c r="C32" s="22" t="s">
        <v>27</v>
      </c>
      <c r="D32" s="17">
        <v>1300</v>
      </c>
      <c r="E32" s="17">
        <v>58.8</v>
      </c>
      <c r="F32" s="74"/>
    </row>
    <row r="33" spans="1:6" ht="12.75" customHeight="1">
      <c r="A33" s="79"/>
      <c r="B33" s="13"/>
      <c r="C33" s="22" t="s">
        <v>18</v>
      </c>
      <c r="D33" s="17">
        <f>SUM(D34:D35)</f>
        <v>439155</v>
      </c>
      <c r="E33" s="17">
        <f>SUM(E34:E35)</f>
        <v>229830.27</v>
      </c>
      <c r="F33" s="74"/>
    </row>
    <row r="34" spans="1:6" ht="12.75" customHeight="1">
      <c r="A34" s="78"/>
      <c r="B34" s="13"/>
      <c r="C34" s="25" t="s">
        <v>22</v>
      </c>
      <c r="D34" s="17">
        <v>54975</v>
      </c>
      <c r="E34" s="17">
        <v>24728.12</v>
      </c>
      <c r="F34" s="74"/>
    </row>
    <row r="35" spans="1:6" ht="12.75" customHeight="1">
      <c r="A35" s="78"/>
      <c r="B35" s="13"/>
      <c r="C35" s="24" t="s">
        <v>19</v>
      </c>
      <c r="D35" s="17">
        <v>384180</v>
      </c>
      <c r="E35" s="17">
        <v>205102.15</v>
      </c>
      <c r="F35" s="74"/>
    </row>
    <row r="36" spans="1:6" ht="12.75" customHeight="1">
      <c r="A36" s="69">
        <v>700</v>
      </c>
      <c r="B36" s="7"/>
      <c r="C36" s="8" t="s">
        <v>30</v>
      </c>
      <c r="D36" s="9">
        <f>SUM(D38+D41)</f>
        <v>1222508</v>
      </c>
      <c r="E36" s="9">
        <f>SUM(E38+E41)</f>
        <v>954933.66</v>
      </c>
      <c r="F36" s="70">
        <f>E36/D36*100</f>
        <v>78.112671655318408</v>
      </c>
    </row>
    <row r="37" spans="1:6" ht="12.75" customHeight="1">
      <c r="A37" s="77"/>
      <c r="B37" s="10">
        <v>70005</v>
      </c>
      <c r="C37" s="18" t="s">
        <v>31</v>
      </c>
      <c r="D37" s="29">
        <f>SUM(D38+D41)</f>
        <v>1222508</v>
      </c>
      <c r="E37" s="29">
        <f>SUM(E38+E41)</f>
        <v>954933.66</v>
      </c>
      <c r="F37" s="70">
        <f>E37/D37*100</f>
        <v>78.112671655318408</v>
      </c>
    </row>
    <row r="38" spans="1:6" ht="12.75" customHeight="1">
      <c r="A38" s="77"/>
      <c r="B38" s="20"/>
      <c r="C38" s="14" t="s">
        <v>12</v>
      </c>
      <c r="D38" s="15">
        <f>SUM(D39:D40)</f>
        <v>904415</v>
      </c>
      <c r="E38" s="15">
        <f>SUM(E39:E40)</f>
        <v>800787.94000000006</v>
      </c>
      <c r="F38" s="80">
        <f>E38/D38*100</f>
        <v>88.542089638053341</v>
      </c>
    </row>
    <row r="39" spans="1:6" ht="12.75" customHeight="1">
      <c r="A39" s="77"/>
      <c r="B39" s="20"/>
      <c r="C39" s="16" t="s">
        <v>13</v>
      </c>
      <c r="D39" s="17">
        <v>781422.17</v>
      </c>
      <c r="E39" s="17">
        <v>780807.77</v>
      </c>
      <c r="F39" s="73"/>
    </row>
    <row r="40" spans="1:6" ht="12.75" customHeight="1">
      <c r="A40" s="77"/>
      <c r="B40" s="20"/>
      <c r="C40" s="16" t="s">
        <v>14</v>
      </c>
      <c r="D40" s="17">
        <v>122992.83</v>
      </c>
      <c r="E40" s="17">
        <v>19980.169999999998</v>
      </c>
      <c r="F40" s="73"/>
    </row>
    <row r="41" spans="1:6" ht="12.75" customHeight="1">
      <c r="A41" s="77"/>
      <c r="B41" s="20"/>
      <c r="C41" s="21" t="s">
        <v>17</v>
      </c>
      <c r="D41" s="15">
        <f>SUM(D43:D44)</f>
        <v>318093</v>
      </c>
      <c r="E41" s="15">
        <f>SUM(E43:E44)</f>
        <v>154145.72</v>
      </c>
      <c r="F41" s="73">
        <f>E41/D41*100</f>
        <v>48.459324788662435</v>
      </c>
    </row>
    <row r="42" spans="1:6" ht="12.75" customHeight="1">
      <c r="A42" s="77"/>
      <c r="B42" s="20"/>
      <c r="C42" s="30" t="s">
        <v>18</v>
      </c>
      <c r="D42" s="23">
        <f>SUM(D43:D44)</f>
        <v>318093</v>
      </c>
      <c r="E42" s="23">
        <f>SUM(E43:E44)</f>
        <v>154145.72</v>
      </c>
      <c r="F42" s="81"/>
    </row>
    <row r="43" spans="1:6" ht="12.75" customHeight="1">
      <c r="A43" s="79"/>
      <c r="B43" s="13"/>
      <c r="C43" s="25" t="s">
        <v>22</v>
      </c>
      <c r="D43" s="17">
        <v>23790</v>
      </c>
      <c r="E43" s="17">
        <v>12020.22</v>
      </c>
      <c r="F43" s="74"/>
    </row>
    <row r="44" spans="1:6" ht="12.75" customHeight="1">
      <c r="A44" s="79"/>
      <c r="B44" s="13"/>
      <c r="C44" s="24" t="s">
        <v>19</v>
      </c>
      <c r="D44" s="17">
        <v>294303</v>
      </c>
      <c r="E44" s="17">
        <v>142125.5</v>
      </c>
      <c r="F44" s="74"/>
    </row>
    <row r="45" spans="1:6" ht="12.75" customHeight="1">
      <c r="A45" s="69">
        <v>710</v>
      </c>
      <c r="B45" s="8"/>
      <c r="C45" s="8" t="s">
        <v>32</v>
      </c>
      <c r="D45" s="9">
        <f>SUM(D46)</f>
        <v>13000</v>
      </c>
      <c r="E45" s="9">
        <f>SUM(E46)</f>
        <v>8100</v>
      </c>
      <c r="F45" s="70">
        <f>E45/D45*100</f>
        <v>62.307692307692307</v>
      </c>
    </row>
    <row r="46" spans="1:6" ht="12.75" customHeight="1">
      <c r="A46" s="77"/>
      <c r="B46" s="10">
        <v>71004</v>
      </c>
      <c r="C46" s="18" t="s">
        <v>33</v>
      </c>
      <c r="D46" s="19">
        <f>SUM(D47)</f>
        <v>13000</v>
      </c>
      <c r="E46" s="19">
        <f>SUM(E47)</f>
        <v>8100</v>
      </c>
      <c r="F46" s="70">
        <f>E46/D46*100</f>
        <v>62.307692307692307</v>
      </c>
    </row>
    <row r="47" spans="1:6" ht="12.75" customHeight="1">
      <c r="A47" s="79"/>
      <c r="B47" s="13"/>
      <c r="C47" s="21" t="s">
        <v>17</v>
      </c>
      <c r="D47" s="15">
        <f>SUM(D49:D50)</f>
        <v>13000</v>
      </c>
      <c r="E47" s="15">
        <f>SUM(E49:E50)</f>
        <v>8100</v>
      </c>
      <c r="F47" s="73">
        <f>E47/D47*100</f>
        <v>62.307692307692307</v>
      </c>
    </row>
    <row r="48" spans="1:6" ht="12.75" customHeight="1">
      <c r="A48" s="79"/>
      <c r="B48" s="13"/>
      <c r="C48" s="30" t="s">
        <v>18</v>
      </c>
      <c r="D48" s="23">
        <f>SUM(D49:D50)</f>
        <v>13000</v>
      </c>
      <c r="E48" s="23">
        <f>SUM(E49:E50)</f>
        <v>8100</v>
      </c>
      <c r="F48" s="81"/>
    </row>
    <row r="49" spans="1:6" ht="12.75" customHeight="1">
      <c r="A49" s="79"/>
      <c r="B49" s="13"/>
      <c r="C49" s="25" t="s">
        <v>22</v>
      </c>
      <c r="D49" s="17">
        <v>12000</v>
      </c>
      <c r="E49" s="17">
        <v>8100</v>
      </c>
      <c r="F49" s="74"/>
    </row>
    <row r="50" spans="1:6" ht="12.75" customHeight="1">
      <c r="A50" s="79"/>
      <c r="B50" s="13"/>
      <c r="C50" s="24" t="s">
        <v>19</v>
      </c>
      <c r="D50" s="17">
        <v>1000</v>
      </c>
      <c r="E50" s="17">
        <v>0</v>
      </c>
      <c r="F50" s="74"/>
    </row>
    <row r="51" spans="1:6" ht="12.75" customHeight="1">
      <c r="A51" s="69">
        <v>750</v>
      </c>
      <c r="B51" s="7"/>
      <c r="C51" s="8" t="s">
        <v>34</v>
      </c>
      <c r="D51" s="9">
        <f>SUM(D52+D61+D66+D74+D78)</f>
        <v>1253350.5</v>
      </c>
      <c r="E51" s="9">
        <f>SUM(E52+E61+E66+E74+E78)</f>
        <v>650944.7300000001</v>
      </c>
      <c r="F51" s="70">
        <f>E51/D51*100</f>
        <v>51.936368158787197</v>
      </c>
    </row>
    <row r="52" spans="1:6" ht="12.75" customHeight="1">
      <c r="A52" s="77"/>
      <c r="B52" s="10">
        <v>75011</v>
      </c>
      <c r="C52" s="27" t="s">
        <v>35</v>
      </c>
      <c r="D52" s="19">
        <f>SUM(D53)</f>
        <v>67948</v>
      </c>
      <c r="E52" s="19">
        <f>SUM(E53)</f>
        <v>33716.75</v>
      </c>
      <c r="F52" s="70">
        <f>E52/D52*100</f>
        <v>49.621401660093014</v>
      </c>
    </row>
    <row r="53" spans="1:6" ht="12.75" customHeight="1">
      <c r="A53" s="77"/>
      <c r="B53" s="20"/>
      <c r="C53" s="21" t="s">
        <v>17</v>
      </c>
      <c r="D53" s="15">
        <f>SUM(D54:D55)</f>
        <v>67948</v>
      </c>
      <c r="E53" s="15">
        <f>SUM(E54:E55)</f>
        <v>33716.75</v>
      </c>
      <c r="F53" s="73">
        <f>E53/D53*100</f>
        <v>49.621401660093014</v>
      </c>
    </row>
    <row r="54" spans="1:6" ht="12.75" customHeight="1">
      <c r="A54" s="78"/>
      <c r="B54" s="13"/>
      <c r="C54" s="22" t="s">
        <v>27</v>
      </c>
      <c r="D54" s="23">
        <v>100</v>
      </c>
      <c r="E54" s="23">
        <v>0</v>
      </c>
      <c r="F54" s="82"/>
    </row>
    <row r="55" spans="1:6" ht="12.75" customHeight="1">
      <c r="A55" s="78"/>
      <c r="B55" s="13"/>
      <c r="C55" s="22" t="s">
        <v>18</v>
      </c>
      <c r="D55" s="23">
        <f>SUM(D56:D57)</f>
        <v>67848</v>
      </c>
      <c r="E55" s="23">
        <f>SUM(E56:E57)</f>
        <v>33716.75</v>
      </c>
      <c r="F55" s="82"/>
    </row>
    <row r="56" spans="1:6" ht="12.75" customHeight="1">
      <c r="A56" s="78"/>
      <c r="B56" s="13"/>
      <c r="C56" s="25" t="s">
        <v>22</v>
      </c>
      <c r="D56" s="17">
        <v>55157</v>
      </c>
      <c r="E56" s="17">
        <v>28123.95</v>
      </c>
      <c r="F56" s="74"/>
    </row>
    <row r="57" spans="1:6" ht="12.75" customHeight="1">
      <c r="A57" s="78"/>
      <c r="B57" s="13"/>
      <c r="C57" s="128" t="s">
        <v>19</v>
      </c>
      <c r="D57" s="53">
        <v>12691</v>
      </c>
      <c r="E57" s="53">
        <v>5592.8</v>
      </c>
      <c r="F57" s="74"/>
    </row>
    <row r="58" spans="1:6" ht="12.75" customHeight="1">
      <c r="A58" s="55"/>
      <c r="B58" s="55"/>
      <c r="C58" s="56"/>
      <c r="D58" s="57"/>
      <c r="E58" s="57"/>
      <c r="F58" s="58"/>
    </row>
    <row r="59" spans="1:6" ht="12.75" customHeight="1">
      <c r="A59" s="35"/>
      <c r="B59" s="35"/>
      <c r="C59" s="36"/>
      <c r="D59" s="37"/>
      <c r="E59" s="37"/>
      <c r="F59" s="132"/>
    </row>
    <row r="60" spans="1:6" ht="7.5" customHeight="1">
      <c r="A60" s="59"/>
      <c r="B60" s="59"/>
      <c r="C60" s="60"/>
      <c r="D60" s="61"/>
      <c r="E60" s="61"/>
      <c r="F60" s="62"/>
    </row>
    <row r="61" spans="1:6" ht="12.75" customHeight="1">
      <c r="A61" s="90"/>
      <c r="B61" s="91">
        <v>75022</v>
      </c>
      <c r="C61" s="92" t="s">
        <v>36</v>
      </c>
      <c r="D61" s="93">
        <f>SUM(D62)</f>
        <v>40000</v>
      </c>
      <c r="E61" s="93">
        <f>SUM(E62)</f>
        <v>16974.599999999999</v>
      </c>
      <c r="F61" s="94">
        <f>E61/D61*100</f>
        <v>42.436499999999995</v>
      </c>
    </row>
    <row r="62" spans="1:6" ht="12.75" customHeight="1">
      <c r="A62" s="78"/>
      <c r="B62" s="13"/>
      <c r="C62" s="21" t="s">
        <v>17</v>
      </c>
      <c r="D62" s="15">
        <f>SUM(D63:D64)</f>
        <v>40000</v>
      </c>
      <c r="E62" s="15">
        <f>SUM(E63:E64)</f>
        <v>16974.599999999999</v>
      </c>
      <c r="F62" s="73">
        <f>E62/D62*100</f>
        <v>42.436499999999995</v>
      </c>
    </row>
    <row r="63" spans="1:6" ht="12.75" customHeight="1">
      <c r="A63" s="78"/>
      <c r="B63" s="13"/>
      <c r="C63" s="22" t="s">
        <v>27</v>
      </c>
      <c r="D63" s="23">
        <v>37000</v>
      </c>
      <c r="E63" s="23">
        <v>16500</v>
      </c>
      <c r="F63" s="74"/>
    </row>
    <row r="64" spans="1:6" ht="12.75" customHeight="1">
      <c r="A64" s="78"/>
      <c r="B64" s="13"/>
      <c r="C64" s="22" t="s">
        <v>18</v>
      </c>
      <c r="D64" s="23">
        <f>SUM(D65)</f>
        <v>3000</v>
      </c>
      <c r="E64" s="23">
        <f>SUM(E65)</f>
        <v>474.6</v>
      </c>
      <c r="F64" s="74"/>
    </row>
    <row r="65" spans="1:6" ht="12.75" customHeight="1">
      <c r="A65" s="78"/>
      <c r="B65" s="13"/>
      <c r="C65" s="24" t="s">
        <v>19</v>
      </c>
      <c r="D65" s="17">
        <v>3000</v>
      </c>
      <c r="E65" s="17">
        <v>474.6</v>
      </c>
      <c r="F65" s="74"/>
    </row>
    <row r="66" spans="1:6" ht="12.75" customHeight="1">
      <c r="A66" s="77"/>
      <c r="B66" s="10">
        <v>75023</v>
      </c>
      <c r="C66" s="31" t="s">
        <v>37</v>
      </c>
      <c r="D66" s="32">
        <f>SUM(D67+D69)</f>
        <v>1066440</v>
      </c>
      <c r="E66" s="32">
        <f>SUM(E67+E69)</f>
        <v>547157.77</v>
      </c>
      <c r="F66" s="70">
        <f>E66/D66*100</f>
        <v>51.306943663028392</v>
      </c>
    </row>
    <row r="67" spans="1:6" ht="12.75" customHeight="1">
      <c r="A67" s="77"/>
      <c r="B67" s="13"/>
      <c r="C67" s="14" t="s">
        <v>12</v>
      </c>
      <c r="D67" s="15">
        <f>SUM(D68)</f>
        <v>30000</v>
      </c>
      <c r="E67" s="15">
        <f>SUM(E68)</f>
        <v>18008.68</v>
      </c>
      <c r="F67" s="80">
        <f>E67/D67*100</f>
        <v>60.028933333333335</v>
      </c>
    </row>
    <row r="68" spans="1:6" ht="12.75" customHeight="1">
      <c r="A68" s="77"/>
      <c r="B68" s="13"/>
      <c r="C68" s="16" t="s">
        <v>14</v>
      </c>
      <c r="D68" s="17">
        <v>30000</v>
      </c>
      <c r="E68" s="17">
        <v>18008.68</v>
      </c>
      <c r="F68" s="73"/>
    </row>
    <row r="69" spans="1:6" ht="12.75" customHeight="1">
      <c r="A69" s="77"/>
      <c r="B69" s="13"/>
      <c r="C69" s="21" t="s">
        <v>17</v>
      </c>
      <c r="D69" s="15">
        <f>SUM(D70:D71)</f>
        <v>1036440</v>
      </c>
      <c r="E69" s="15">
        <f>SUM(E70:E71)</f>
        <v>529149.09</v>
      </c>
      <c r="F69" s="73">
        <f>E69/D69*100</f>
        <v>51.054483616996635</v>
      </c>
    </row>
    <row r="70" spans="1:6" ht="12.75" customHeight="1">
      <c r="A70" s="77"/>
      <c r="B70" s="13"/>
      <c r="C70" s="22" t="s">
        <v>27</v>
      </c>
      <c r="D70" s="23">
        <v>18048</v>
      </c>
      <c r="E70" s="23">
        <v>16848</v>
      </c>
      <c r="F70" s="74"/>
    </row>
    <row r="71" spans="1:6" ht="12.75" customHeight="1">
      <c r="A71" s="77"/>
      <c r="B71" s="13"/>
      <c r="C71" s="22" t="s">
        <v>18</v>
      </c>
      <c r="D71" s="23">
        <f>SUM(D72:D73)</f>
        <v>1018392</v>
      </c>
      <c r="E71" s="23">
        <f>SUM(E72:E73)</f>
        <v>512301.08999999997</v>
      </c>
      <c r="F71" s="74"/>
    </row>
    <row r="72" spans="1:6" ht="12.75" customHeight="1">
      <c r="A72" s="78"/>
      <c r="B72" s="13"/>
      <c r="C72" s="25" t="s">
        <v>22</v>
      </c>
      <c r="D72" s="17">
        <v>826295</v>
      </c>
      <c r="E72" s="17">
        <v>436077.23</v>
      </c>
      <c r="F72" s="74"/>
    </row>
    <row r="73" spans="1:6" ht="12.75" customHeight="1">
      <c r="A73" s="78"/>
      <c r="B73" s="13"/>
      <c r="C73" s="24" t="s">
        <v>19</v>
      </c>
      <c r="D73" s="17">
        <v>192097</v>
      </c>
      <c r="E73" s="17">
        <v>76223.86</v>
      </c>
      <c r="F73" s="74"/>
    </row>
    <row r="74" spans="1:6" ht="12.75" customHeight="1">
      <c r="A74" s="77"/>
      <c r="B74" s="10">
        <v>75075</v>
      </c>
      <c r="C74" s="18" t="s">
        <v>38</v>
      </c>
      <c r="D74" s="19">
        <f>SUM(D75)</f>
        <v>7000</v>
      </c>
      <c r="E74" s="19">
        <f>SUM(E75)</f>
        <v>2673.06</v>
      </c>
      <c r="F74" s="70">
        <f>E74/D74*100</f>
        <v>38.186571428571426</v>
      </c>
    </row>
    <row r="75" spans="1:6" ht="12.75" customHeight="1">
      <c r="A75" s="78"/>
      <c r="B75" s="13"/>
      <c r="C75" s="21" t="s">
        <v>17</v>
      </c>
      <c r="D75" s="15">
        <f>SUM(D76)</f>
        <v>7000</v>
      </c>
      <c r="E75" s="15">
        <f>SUM(E76)</f>
        <v>2673.06</v>
      </c>
      <c r="F75" s="80"/>
    </row>
    <row r="76" spans="1:6" ht="12.75" customHeight="1">
      <c r="A76" s="78"/>
      <c r="B76" s="13"/>
      <c r="C76" s="22" t="s">
        <v>18</v>
      </c>
      <c r="D76" s="17">
        <f>SUM(D77:D77)</f>
        <v>7000</v>
      </c>
      <c r="E76" s="17">
        <f>SUM(E77:E77)</f>
        <v>2673.06</v>
      </c>
      <c r="F76" s="80"/>
    </row>
    <row r="77" spans="1:6" ht="12.75" customHeight="1">
      <c r="A77" s="78"/>
      <c r="B77" s="13"/>
      <c r="C77" s="24" t="s">
        <v>19</v>
      </c>
      <c r="D77" s="17">
        <v>7000</v>
      </c>
      <c r="E77" s="17">
        <v>2673.06</v>
      </c>
      <c r="F77" s="74"/>
    </row>
    <row r="78" spans="1:6" ht="12.75" customHeight="1">
      <c r="A78" s="77"/>
      <c r="B78" s="10">
        <v>75095</v>
      </c>
      <c r="C78" s="18" t="s">
        <v>23</v>
      </c>
      <c r="D78" s="19">
        <f>SUM(D79+D81)</f>
        <v>71962.5</v>
      </c>
      <c r="E78" s="19">
        <f>SUM(E79+E81)</f>
        <v>50422.55</v>
      </c>
      <c r="F78" s="70">
        <f>E78/D78*100</f>
        <v>70.06781309709919</v>
      </c>
    </row>
    <row r="79" spans="1:6" ht="12.75" customHeight="1">
      <c r="A79" s="77"/>
      <c r="B79" s="13"/>
      <c r="C79" s="14" t="s">
        <v>12</v>
      </c>
      <c r="D79" s="15">
        <f>SUM(D80)</f>
        <v>3262.5</v>
      </c>
      <c r="E79" s="15">
        <f>SUM(E80)</f>
        <v>0</v>
      </c>
      <c r="F79" s="80">
        <f>E79/D79*100</f>
        <v>0</v>
      </c>
    </row>
    <row r="80" spans="1:6" ht="12.75" customHeight="1">
      <c r="A80" s="77"/>
      <c r="B80" s="13"/>
      <c r="C80" s="126" t="s">
        <v>97</v>
      </c>
      <c r="D80" s="17">
        <v>3262.5</v>
      </c>
      <c r="E80" s="17">
        <v>0</v>
      </c>
      <c r="F80" s="73"/>
    </row>
    <row r="81" spans="1:6" ht="12.75" customHeight="1">
      <c r="A81" s="77"/>
      <c r="B81" s="20"/>
      <c r="C81" s="21" t="s">
        <v>17</v>
      </c>
      <c r="D81" s="15">
        <f>SUM(D82:D83)</f>
        <v>68700</v>
      </c>
      <c r="E81" s="15">
        <f>SUM(E82:E83)</f>
        <v>50422.55</v>
      </c>
      <c r="F81" s="73">
        <f>E81/D81*100</f>
        <v>73.395269286754001</v>
      </c>
    </row>
    <row r="82" spans="1:6" ht="12.75" customHeight="1">
      <c r="A82" s="78"/>
      <c r="B82" s="13"/>
      <c r="C82" s="22" t="s">
        <v>27</v>
      </c>
      <c r="D82" s="23">
        <v>11000</v>
      </c>
      <c r="E82" s="23">
        <v>4200</v>
      </c>
      <c r="F82" s="82"/>
    </row>
    <row r="83" spans="1:6" ht="12.75" customHeight="1">
      <c r="A83" s="78"/>
      <c r="B83" s="13"/>
      <c r="C83" s="22" t="s">
        <v>18</v>
      </c>
      <c r="D83" s="23">
        <f>SUM(D84:D85)</f>
        <v>57700</v>
      </c>
      <c r="E83" s="23">
        <f>SUM(E84:E85)</f>
        <v>46222.55</v>
      </c>
      <c r="F83" s="82"/>
    </row>
    <row r="84" spans="1:6" ht="12.75" customHeight="1">
      <c r="A84" s="78"/>
      <c r="B84" s="13"/>
      <c r="C84" s="25" t="s">
        <v>22</v>
      </c>
      <c r="D84" s="17">
        <v>32000</v>
      </c>
      <c r="E84" s="17">
        <v>22658</v>
      </c>
      <c r="F84" s="82"/>
    </row>
    <row r="85" spans="1:6" ht="12.75" customHeight="1">
      <c r="A85" s="78"/>
      <c r="B85" s="13"/>
      <c r="C85" s="24" t="s">
        <v>19</v>
      </c>
      <c r="D85" s="17">
        <v>25700</v>
      </c>
      <c r="E85" s="17">
        <v>23564.55</v>
      </c>
      <c r="F85" s="74"/>
    </row>
    <row r="86" spans="1:6" ht="12.75" customHeight="1">
      <c r="A86" s="69">
        <v>751</v>
      </c>
      <c r="B86" s="7"/>
      <c r="C86" s="8" t="s">
        <v>94</v>
      </c>
      <c r="D86" s="26"/>
      <c r="E86" s="26"/>
      <c r="F86" s="74"/>
    </row>
    <row r="87" spans="1:6" ht="12.75" customHeight="1">
      <c r="A87" s="76"/>
      <c r="B87" s="7"/>
      <c r="C87" s="8" t="s">
        <v>95</v>
      </c>
      <c r="D87" s="9">
        <f>SUM(D90)</f>
        <v>426</v>
      </c>
      <c r="E87" s="9">
        <f>SUM(E90)</f>
        <v>0</v>
      </c>
      <c r="F87" s="70">
        <f>E87/D87*100</f>
        <v>0</v>
      </c>
    </row>
    <row r="88" spans="1:6" ht="12.75" customHeight="1">
      <c r="A88" s="77"/>
      <c r="B88" s="10">
        <v>75101</v>
      </c>
      <c r="C88" s="18" t="s">
        <v>39</v>
      </c>
      <c r="D88" s="19">
        <f>SUM(D90)</f>
        <v>426</v>
      </c>
      <c r="E88" s="19">
        <f>SUM(E90)</f>
        <v>0</v>
      </c>
      <c r="F88" s="73">
        <f>E88/D88*100</f>
        <v>0</v>
      </c>
    </row>
    <row r="89" spans="1:6" ht="12.75" customHeight="1">
      <c r="A89" s="77"/>
      <c r="B89" s="10"/>
      <c r="C89" s="27" t="s">
        <v>40</v>
      </c>
      <c r="D89" s="19"/>
      <c r="E89" s="19"/>
      <c r="F89" s="74"/>
    </row>
    <row r="90" spans="1:6" ht="12.75" customHeight="1">
      <c r="A90" s="79"/>
      <c r="B90" s="33"/>
      <c r="C90" s="21" t="s">
        <v>17</v>
      </c>
      <c r="D90" s="15">
        <f>SUM(D92:D92)</f>
        <v>426</v>
      </c>
      <c r="E90" s="15">
        <f>SUM(E92:E92)</f>
        <v>0</v>
      </c>
      <c r="F90" s="73">
        <f>E90/D90*100</f>
        <v>0</v>
      </c>
    </row>
    <row r="91" spans="1:6" ht="12.75" customHeight="1">
      <c r="A91" s="79"/>
      <c r="B91" s="33"/>
      <c r="C91" s="22" t="s">
        <v>18</v>
      </c>
      <c r="D91" s="23">
        <f>SUM(D92)</f>
        <v>426</v>
      </c>
      <c r="E91" s="23">
        <f>SUM(E92)</f>
        <v>0</v>
      </c>
      <c r="F91" s="74"/>
    </row>
    <row r="92" spans="1:6" ht="12.75" customHeight="1">
      <c r="A92" s="79"/>
      <c r="B92" s="33"/>
      <c r="C92" s="25" t="s">
        <v>22</v>
      </c>
      <c r="D92" s="17">
        <v>426</v>
      </c>
      <c r="E92" s="17">
        <v>0</v>
      </c>
      <c r="F92" s="74"/>
    </row>
    <row r="93" spans="1:6" ht="12.75" customHeight="1">
      <c r="A93" s="69">
        <v>754</v>
      </c>
      <c r="B93" s="8"/>
      <c r="C93" s="125" t="s">
        <v>93</v>
      </c>
      <c r="D93" s="34">
        <f>SUM(D94+D98+D107+D111+D115)</f>
        <v>144877</v>
      </c>
      <c r="E93" s="34">
        <f>SUM(E94+E98+E107+E111+E115)</f>
        <v>74776.899999999994</v>
      </c>
      <c r="F93" s="70">
        <f>E93/D93*100</f>
        <v>51.614058822311335</v>
      </c>
    </row>
    <row r="94" spans="1:6" ht="12.75" customHeight="1">
      <c r="A94" s="78"/>
      <c r="B94" s="10">
        <v>75403</v>
      </c>
      <c r="C94" s="18" t="s">
        <v>41</v>
      </c>
      <c r="D94" s="19">
        <f>SUM(D95:D95)</f>
        <v>3500</v>
      </c>
      <c r="E94" s="19">
        <f>SUM(E95:E95)</f>
        <v>424.19</v>
      </c>
      <c r="F94" s="70">
        <f>E94/D94*100</f>
        <v>12.119714285714284</v>
      </c>
    </row>
    <row r="95" spans="1:6" ht="12.75" customHeight="1">
      <c r="A95" s="78"/>
      <c r="B95" s="13"/>
      <c r="C95" s="21" t="s">
        <v>17</v>
      </c>
      <c r="D95" s="15">
        <f>SUM(D97)</f>
        <v>3500</v>
      </c>
      <c r="E95" s="15">
        <f>SUM(E97)</f>
        <v>424.19</v>
      </c>
      <c r="F95" s="73">
        <f>E95/D95*100</f>
        <v>12.119714285714284</v>
      </c>
    </row>
    <row r="96" spans="1:6" ht="12.75" customHeight="1">
      <c r="A96" s="78"/>
      <c r="B96" s="13"/>
      <c r="C96" s="22" t="s">
        <v>18</v>
      </c>
      <c r="D96" s="23">
        <f>SUM(D97)</f>
        <v>3500</v>
      </c>
      <c r="E96" s="23">
        <f>SUM(E97)</f>
        <v>424.19</v>
      </c>
      <c r="F96" s="81"/>
    </row>
    <row r="97" spans="1:6" ht="12.75" customHeight="1">
      <c r="A97" s="78"/>
      <c r="B97" s="13"/>
      <c r="C97" s="24" t="s">
        <v>19</v>
      </c>
      <c r="D97" s="17">
        <v>3500</v>
      </c>
      <c r="E97" s="17">
        <v>424.19</v>
      </c>
      <c r="F97" s="74"/>
    </row>
    <row r="98" spans="1:6" ht="12.75" customHeight="1">
      <c r="A98" s="78"/>
      <c r="B98" s="10">
        <v>75412</v>
      </c>
      <c r="C98" s="18" t="s">
        <v>42</v>
      </c>
      <c r="D98" s="19">
        <f>SUM(D99+D101)</f>
        <v>119327</v>
      </c>
      <c r="E98" s="19">
        <f>SUM(E99+E101)</f>
        <v>73760.959999999992</v>
      </c>
      <c r="F98" s="70">
        <f>E98/D98*100</f>
        <v>61.814140973962296</v>
      </c>
    </row>
    <row r="99" spans="1:6" ht="12.75" customHeight="1">
      <c r="A99" s="78"/>
      <c r="B99" s="20"/>
      <c r="C99" s="21" t="s">
        <v>43</v>
      </c>
      <c r="D99" s="15">
        <f>SUM(D100)</f>
        <v>16154</v>
      </c>
      <c r="E99" s="15">
        <f>SUM(E100)</f>
        <v>8154</v>
      </c>
      <c r="F99" s="73">
        <f>E99/D99*100</f>
        <v>50.47666212702736</v>
      </c>
    </row>
    <row r="100" spans="1:6" ht="12.75" customHeight="1">
      <c r="A100" s="78"/>
      <c r="B100" s="20"/>
      <c r="C100" s="87" t="s">
        <v>14</v>
      </c>
      <c r="D100" s="53">
        <v>16154</v>
      </c>
      <c r="E100" s="53">
        <v>8154</v>
      </c>
      <c r="F100" s="73"/>
    </row>
    <row r="101" spans="1:6" ht="12.75" customHeight="1">
      <c r="A101" s="78"/>
      <c r="B101" s="13"/>
      <c r="C101" s="88" t="s">
        <v>17</v>
      </c>
      <c r="D101" s="89">
        <f>SUM(D102+D103+D106)</f>
        <v>103173</v>
      </c>
      <c r="E101" s="89">
        <f>SUM(E102+E103+E106)</f>
        <v>65606.959999999992</v>
      </c>
      <c r="F101" s="73">
        <f>E101/D101*100</f>
        <v>63.589272387155546</v>
      </c>
    </row>
    <row r="102" spans="1:6" ht="12.75" customHeight="1">
      <c r="A102" s="78"/>
      <c r="B102" s="13"/>
      <c r="C102" s="102" t="s">
        <v>27</v>
      </c>
      <c r="D102" s="103">
        <v>15000</v>
      </c>
      <c r="E102" s="103">
        <v>8135</v>
      </c>
      <c r="F102" s="82"/>
    </row>
    <row r="103" spans="1:6" ht="12.75" customHeight="1">
      <c r="A103" s="78"/>
      <c r="B103" s="13"/>
      <c r="C103" s="127" t="s">
        <v>18</v>
      </c>
      <c r="D103" s="43">
        <f>SUM(D104:D105)</f>
        <v>65300</v>
      </c>
      <c r="E103" s="43">
        <f>SUM(E104:E105)</f>
        <v>34598.959999999999</v>
      </c>
      <c r="F103" s="82"/>
    </row>
    <row r="104" spans="1:6" ht="12.75" customHeight="1">
      <c r="A104" s="78"/>
      <c r="B104" s="13"/>
      <c r="C104" s="137" t="s">
        <v>22</v>
      </c>
      <c r="D104" s="138">
        <v>11982</v>
      </c>
      <c r="E104" s="138">
        <v>5837.92</v>
      </c>
      <c r="F104" s="74"/>
    </row>
    <row r="105" spans="1:6" ht="12.75" customHeight="1">
      <c r="A105" s="78"/>
      <c r="B105" s="13"/>
      <c r="C105" s="24" t="s">
        <v>19</v>
      </c>
      <c r="D105" s="136">
        <v>53318</v>
      </c>
      <c r="E105" s="136">
        <v>28761.040000000001</v>
      </c>
      <c r="F105" s="74"/>
    </row>
    <row r="106" spans="1:6" ht="11.25" customHeight="1">
      <c r="A106" s="78"/>
      <c r="B106" s="13"/>
      <c r="C106" s="38" t="s">
        <v>44</v>
      </c>
      <c r="D106" s="23">
        <v>22873</v>
      </c>
      <c r="E106" s="23">
        <v>22873</v>
      </c>
      <c r="F106" s="82"/>
    </row>
    <row r="107" spans="1:6" ht="12.75" customHeight="1">
      <c r="A107" s="78"/>
      <c r="B107" s="10">
        <v>75414</v>
      </c>
      <c r="C107" s="27" t="s">
        <v>98</v>
      </c>
      <c r="D107" s="19">
        <f>SUM(D108:D108)</f>
        <v>1500</v>
      </c>
      <c r="E107" s="19">
        <f>SUM(E108:E108)</f>
        <v>0</v>
      </c>
      <c r="F107" s="70">
        <f>E107/D107*100</f>
        <v>0</v>
      </c>
    </row>
    <row r="108" spans="1:6" ht="10.5" customHeight="1">
      <c r="A108" s="79"/>
      <c r="B108" s="13"/>
      <c r="C108" s="21" t="s">
        <v>17</v>
      </c>
      <c r="D108" s="15">
        <f>SUM(D110)</f>
        <v>1500</v>
      </c>
      <c r="E108" s="15">
        <f>SUM(E110)</f>
        <v>0</v>
      </c>
      <c r="F108" s="81"/>
    </row>
    <row r="109" spans="1:6" ht="12.75" customHeight="1">
      <c r="A109" s="79"/>
      <c r="B109" s="13"/>
      <c r="C109" s="22" t="s">
        <v>18</v>
      </c>
      <c r="D109" s="23">
        <v>1500</v>
      </c>
      <c r="E109" s="23">
        <v>0</v>
      </c>
      <c r="F109" s="96"/>
    </row>
    <row r="110" spans="1:6" ht="12.75" customHeight="1">
      <c r="A110" s="78"/>
      <c r="B110" s="13"/>
      <c r="C110" s="24" t="s">
        <v>19</v>
      </c>
      <c r="D110" s="17">
        <v>1500</v>
      </c>
      <c r="E110" s="17">
        <v>0</v>
      </c>
      <c r="F110" s="74"/>
    </row>
    <row r="111" spans="1:6" ht="12.75" customHeight="1">
      <c r="A111" s="78"/>
      <c r="B111" s="10">
        <v>75421</v>
      </c>
      <c r="C111" s="27" t="s">
        <v>45</v>
      </c>
      <c r="D111" s="19">
        <f>SUM(D112:D112)</f>
        <v>18550</v>
      </c>
      <c r="E111" s="19">
        <f>SUM(E112:E112)</f>
        <v>0</v>
      </c>
      <c r="F111" s="70">
        <f>E111/D111*100</f>
        <v>0</v>
      </c>
    </row>
    <row r="112" spans="1:6" ht="11.25" customHeight="1">
      <c r="A112" s="79"/>
      <c r="B112" s="13"/>
      <c r="C112" s="21" t="s">
        <v>17</v>
      </c>
      <c r="D112" s="15">
        <f>SUM(D114)</f>
        <v>18550</v>
      </c>
      <c r="E112" s="15">
        <f>SUM(E114)</f>
        <v>0</v>
      </c>
      <c r="F112" s="81"/>
    </row>
    <row r="113" spans="1:6" ht="12.75" customHeight="1">
      <c r="A113" s="79"/>
      <c r="B113" s="13"/>
      <c r="C113" s="22" t="s">
        <v>18</v>
      </c>
      <c r="D113" s="23">
        <v>18550</v>
      </c>
      <c r="E113" s="23">
        <v>0</v>
      </c>
      <c r="F113" s="96"/>
    </row>
    <row r="114" spans="1:6" ht="9.75" customHeight="1">
      <c r="A114" s="78"/>
      <c r="B114" s="13"/>
      <c r="C114" s="24" t="s">
        <v>19</v>
      </c>
      <c r="D114" s="17">
        <v>18550</v>
      </c>
      <c r="E114" s="17">
        <v>0</v>
      </c>
      <c r="F114" s="74"/>
    </row>
    <row r="115" spans="1:6" ht="12.75" customHeight="1">
      <c r="A115" s="78"/>
      <c r="B115" s="10">
        <v>75495</v>
      </c>
      <c r="C115" s="31" t="s">
        <v>23</v>
      </c>
      <c r="D115" s="32">
        <f t="shared" ref="D115:E117" si="0">SUM(D116)</f>
        <v>2000</v>
      </c>
      <c r="E115" s="32">
        <f t="shared" si="0"/>
        <v>591.75</v>
      </c>
      <c r="F115" s="70">
        <f>E115/D115*100</f>
        <v>29.587499999999999</v>
      </c>
    </row>
    <row r="116" spans="1:6" ht="12.75" customHeight="1">
      <c r="A116" s="78"/>
      <c r="B116" s="13"/>
      <c r="C116" s="21" t="s">
        <v>17</v>
      </c>
      <c r="D116" s="15">
        <f t="shared" si="0"/>
        <v>2000</v>
      </c>
      <c r="E116" s="15">
        <f t="shared" si="0"/>
        <v>591.75</v>
      </c>
      <c r="F116" s="73">
        <f>E116/D116*100</f>
        <v>29.587499999999999</v>
      </c>
    </row>
    <row r="117" spans="1:6" ht="11.25" customHeight="1">
      <c r="A117" s="78"/>
      <c r="B117" s="13"/>
      <c r="C117" s="22" t="s">
        <v>18</v>
      </c>
      <c r="D117" s="23">
        <f t="shared" si="0"/>
        <v>2000</v>
      </c>
      <c r="E117" s="23">
        <f t="shared" si="0"/>
        <v>591.75</v>
      </c>
      <c r="F117" s="81"/>
    </row>
    <row r="118" spans="1:6" ht="12.75" customHeight="1">
      <c r="A118" s="83"/>
      <c r="B118" s="54"/>
      <c r="C118" s="84" t="s">
        <v>19</v>
      </c>
      <c r="D118" s="85">
        <v>2000</v>
      </c>
      <c r="E118" s="85">
        <v>591.75</v>
      </c>
      <c r="F118" s="86"/>
    </row>
    <row r="119" spans="1:6" ht="12.75" customHeight="1">
      <c r="A119" s="55"/>
      <c r="B119" s="55"/>
      <c r="C119" s="56"/>
      <c r="D119" s="57"/>
      <c r="E119" s="57"/>
      <c r="F119" s="58"/>
    </row>
    <row r="120" spans="1:6" ht="12.75" customHeight="1">
      <c r="A120" s="59"/>
      <c r="B120" s="59"/>
      <c r="C120" s="60"/>
      <c r="D120" s="61"/>
      <c r="E120" s="61"/>
      <c r="F120" s="62"/>
    </row>
    <row r="121" spans="1:6" ht="12.75" customHeight="1">
      <c r="A121" s="133">
        <v>757</v>
      </c>
      <c r="B121" s="134"/>
      <c r="C121" s="134" t="s">
        <v>46</v>
      </c>
      <c r="D121" s="135">
        <f>SUM(D122)</f>
        <v>115000</v>
      </c>
      <c r="E121" s="135">
        <f>SUM(E122)</f>
        <v>59746.25</v>
      </c>
      <c r="F121" s="95">
        <f>E121/D121*100</f>
        <v>51.95326086956522</v>
      </c>
    </row>
    <row r="122" spans="1:6" ht="12.75" customHeight="1">
      <c r="A122" s="77"/>
      <c r="B122" s="20">
        <v>75702</v>
      </c>
      <c r="C122" s="42" t="s">
        <v>47</v>
      </c>
      <c r="D122" s="43">
        <f>SUM(D125)</f>
        <v>115000</v>
      </c>
      <c r="E122" s="43">
        <f>SUM(E125)</f>
        <v>59746.25</v>
      </c>
      <c r="F122" s="73">
        <f>E122/D122*100</f>
        <v>51.95326086956522</v>
      </c>
    </row>
    <row r="123" spans="1:6" ht="12.75" customHeight="1">
      <c r="A123" s="77"/>
      <c r="B123" s="20"/>
      <c r="C123" s="42" t="s">
        <v>48</v>
      </c>
      <c r="D123" s="43"/>
      <c r="E123" s="43"/>
      <c r="F123" s="74"/>
    </row>
    <row r="124" spans="1:6" ht="12.75" customHeight="1">
      <c r="A124" s="77"/>
      <c r="B124" s="20"/>
      <c r="C124" s="21" t="s">
        <v>17</v>
      </c>
      <c r="D124" s="15">
        <f>SUM(D125)</f>
        <v>115000</v>
      </c>
      <c r="E124" s="15">
        <f>SUM(E125)</f>
        <v>59746.25</v>
      </c>
      <c r="F124" s="73">
        <f>E124/D124*100</f>
        <v>51.95326086956522</v>
      </c>
    </row>
    <row r="125" spans="1:6" ht="12.75" customHeight="1">
      <c r="A125" s="97"/>
      <c r="B125" s="39"/>
      <c r="C125" s="22" t="s">
        <v>49</v>
      </c>
      <c r="D125" s="23">
        <v>115000</v>
      </c>
      <c r="E125" s="23">
        <v>59746.25</v>
      </c>
      <c r="F125" s="99"/>
    </row>
    <row r="126" spans="1:6" ht="12.75" customHeight="1">
      <c r="A126" s="69">
        <v>758</v>
      </c>
      <c r="B126" s="8"/>
      <c r="C126" s="8" t="s">
        <v>50</v>
      </c>
      <c r="D126" s="9">
        <f>SUM(D127+D131)</f>
        <v>39568</v>
      </c>
      <c r="E126" s="9">
        <f>SUM(E127+E131)</f>
        <v>7568</v>
      </c>
      <c r="F126" s="73">
        <f>E126/D126*100</f>
        <v>19.126566922765871</v>
      </c>
    </row>
    <row r="127" spans="1:6" ht="12.75" customHeight="1">
      <c r="A127" s="77"/>
      <c r="B127" s="20">
        <v>75807</v>
      </c>
      <c r="C127" s="42" t="s">
        <v>99</v>
      </c>
      <c r="D127" s="43">
        <f>SUM(D130)</f>
        <v>7568</v>
      </c>
      <c r="E127" s="43">
        <f>SUM(E130)</f>
        <v>7568</v>
      </c>
      <c r="F127" s="73">
        <f>E127/D127*100</f>
        <v>100</v>
      </c>
    </row>
    <row r="128" spans="1:6" ht="12.75" customHeight="1">
      <c r="A128" s="77"/>
      <c r="B128" s="20"/>
      <c r="C128" s="21" t="s">
        <v>17</v>
      </c>
      <c r="D128" s="15">
        <f>SUM(D130)</f>
        <v>7568</v>
      </c>
      <c r="E128" s="15">
        <f>SUM(E130)</f>
        <v>7568</v>
      </c>
      <c r="F128" s="81"/>
    </row>
    <row r="129" spans="1:6" ht="12.75" customHeight="1">
      <c r="A129" s="77"/>
      <c r="B129" s="20"/>
      <c r="C129" s="22" t="s">
        <v>18</v>
      </c>
      <c r="D129" s="23">
        <v>18550</v>
      </c>
      <c r="E129" s="23">
        <v>0</v>
      </c>
      <c r="F129" s="96"/>
    </row>
    <row r="130" spans="1:6" ht="12.75" customHeight="1">
      <c r="A130" s="77"/>
      <c r="B130" s="20"/>
      <c r="C130" s="24" t="s">
        <v>19</v>
      </c>
      <c r="D130" s="17">
        <v>7568</v>
      </c>
      <c r="E130" s="17">
        <v>7568</v>
      </c>
      <c r="F130" s="74"/>
    </row>
    <row r="131" spans="1:6" ht="12.75" customHeight="1">
      <c r="A131" s="77"/>
      <c r="B131" s="20">
        <v>75818</v>
      </c>
      <c r="C131" s="42" t="s">
        <v>51</v>
      </c>
      <c r="D131" s="43">
        <f>SUM(D133)</f>
        <v>32000</v>
      </c>
      <c r="E131" s="43">
        <f>SUM(E133)</f>
        <v>0</v>
      </c>
      <c r="F131" s="73">
        <f>E131/D131*100</f>
        <v>0</v>
      </c>
    </row>
    <row r="132" spans="1:6" ht="12.75" customHeight="1">
      <c r="A132" s="77"/>
      <c r="B132" s="20"/>
      <c r="C132" s="21" t="s">
        <v>17</v>
      </c>
      <c r="D132" s="15">
        <f>SUM(D133)</f>
        <v>32000</v>
      </c>
      <c r="E132" s="15">
        <f>SUM(E133)</f>
        <v>0</v>
      </c>
      <c r="F132" s="81"/>
    </row>
    <row r="133" spans="1:6" ht="12.75" customHeight="1">
      <c r="A133" s="77"/>
      <c r="B133" s="20"/>
      <c r="C133" s="25" t="s">
        <v>52</v>
      </c>
      <c r="D133" s="23">
        <v>32000</v>
      </c>
      <c r="E133" s="23">
        <v>0</v>
      </c>
      <c r="F133" s="74"/>
    </row>
    <row r="134" spans="1:6" ht="12.75" customHeight="1">
      <c r="A134" s="69">
        <v>801</v>
      </c>
      <c r="B134" s="7"/>
      <c r="C134" s="8" t="s">
        <v>53</v>
      </c>
      <c r="D134" s="9">
        <f>SUM(D135+D144+D150+D153+D156+D164+D169+D179+D183+D189)</f>
        <v>3400640.5</v>
      </c>
      <c r="E134" s="9">
        <f>SUM(E135+E144+E150+E153+E156+E164+E169+E179+E183+E189)</f>
        <v>1473386.0599999998</v>
      </c>
      <c r="F134" s="70">
        <f>E134/D134*100</f>
        <v>43.326722127787392</v>
      </c>
    </row>
    <row r="135" spans="1:6" ht="12.75" customHeight="1">
      <c r="A135" s="77"/>
      <c r="B135" s="10">
        <v>80101</v>
      </c>
      <c r="C135" s="27" t="s">
        <v>54</v>
      </c>
      <c r="D135" s="19">
        <f>SUM(D136+D138)</f>
        <v>1273390.5</v>
      </c>
      <c r="E135" s="19">
        <f>SUM(E136+E138)</f>
        <v>645380.9</v>
      </c>
      <c r="F135" s="70">
        <f>E135/D135*100</f>
        <v>50.68208848738859</v>
      </c>
    </row>
    <row r="136" spans="1:6" ht="12.75" customHeight="1">
      <c r="A136" s="77"/>
      <c r="B136" s="10"/>
      <c r="C136" s="21" t="s">
        <v>43</v>
      </c>
      <c r="D136" s="15">
        <f>SUM(D137)</f>
        <v>30000</v>
      </c>
      <c r="E136" s="15">
        <f>SUM(E137)</f>
        <v>0</v>
      </c>
      <c r="F136" s="73">
        <f>E136/D136*100</f>
        <v>0</v>
      </c>
    </row>
    <row r="137" spans="1:6" ht="12.75" customHeight="1">
      <c r="A137" s="77"/>
      <c r="B137" s="10"/>
      <c r="C137" s="87" t="s">
        <v>14</v>
      </c>
      <c r="D137" s="53">
        <v>30000</v>
      </c>
      <c r="E137" s="53">
        <v>0</v>
      </c>
      <c r="F137" s="73"/>
    </row>
    <row r="138" spans="1:6" ht="12.75" customHeight="1">
      <c r="A138" s="77"/>
      <c r="B138" s="20"/>
      <c r="C138" s="21" t="s">
        <v>17</v>
      </c>
      <c r="D138" s="15">
        <f>SUM(D139+D140+D143)</f>
        <v>1243390.5</v>
      </c>
      <c r="E138" s="15">
        <f>SUM(E139+E140+E143)</f>
        <v>645380.9</v>
      </c>
      <c r="F138" s="73">
        <f>E138/D138*100</f>
        <v>51.904924478673429</v>
      </c>
    </row>
    <row r="139" spans="1:6" ht="12.75" customHeight="1">
      <c r="A139" s="78"/>
      <c r="B139" s="13"/>
      <c r="C139" s="22" t="s">
        <v>27</v>
      </c>
      <c r="D139" s="23">
        <v>35997</v>
      </c>
      <c r="E139" s="23">
        <v>12787.45</v>
      </c>
      <c r="F139" s="82"/>
    </row>
    <row r="140" spans="1:6" ht="12.75" customHeight="1">
      <c r="A140" s="78"/>
      <c r="B140" s="13"/>
      <c r="C140" s="22" t="s">
        <v>18</v>
      </c>
      <c r="D140" s="23">
        <f>SUM(D141:D142)</f>
        <v>949184.5</v>
      </c>
      <c r="E140" s="23">
        <f>SUM(E141:E142)</f>
        <v>502210.93</v>
      </c>
      <c r="F140" s="82"/>
    </row>
    <row r="141" spans="1:6" ht="12.75" customHeight="1">
      <c r="A141" s="78"/>
      <c r="B141" s="13"/>
      <c r="C141" s="25" t="s">
        <v>22</v>
      </c>
      <c r="D141" s="17">
        <v>764414</v>
      </c>
      <c r="E141" s="17">
        <v>405633.89</v>
      </c>
      <c r="F141" s="74"/>
    </row>
    <row r="142" spans="1:6" ht="12.75" customHeight="1">
      <c r="A142" s="78"/>
      <c r="B142" s="13"/>
      <c r="C142" s="24" t="s">
        <v>19</v>
      </c>
      <c r="D142" s="17">
        <v>184770.5</v>
      </c>
      <c r="E142" s="17">
        <v>96577.04</v>
      </c>
      <c r="F142" s="74"/>
    </row>
    <row r="143" spans="1:6" ht="12.75" customHeight="1">
      <c r="A143" s="78"/>
      <c r="B143" s="13"/>
      <c r="C143" s="38" t="s">
        <v>44</v>
      </c>
      <c r="D143" s="23">
        <v>258209</v>
      </c>
      <c r="E143" s="23">
        <v>130382.52</v>
      </c>
      <c r="F143" s="82"/>
    </row>
    <row r="144" spans="1:6" ht="12.75" customHeight="1">
      <c r="A144" s="77"/>
      <c r="B144" s="10">
        <v>80103</v>
      </c>
      <c r="C144" s="27" t="s">
        <v>55</v>
      </c>
      <c r="D144" s="19">
        <f>SUM(D145)</f>
        <v>111087</v>
      </c>
      <c r="E144" s="19">
        <f>SUM(E145)</f>
        <v>55388.1</v>
      </c>
      <c r="F144" s="70">
        <f>E144/D144*100</f>
        <v>49.860109643792697</v>
      </c>
    </row>
    <row r="145" spans="1:6" ht="12.75" customHeight="1">
      <c r="A145" s="78"/>
      <c r="B145" s="13"/>
      <c r="C145" s="21" t="s">
        <v>17</v>
      </c>
      <c r="D145" s="15">
        <f>SUM(D146+D147)</f>
        <v>111087</v>
      </c>
      <c r="E145" s="15">
        <f>SUM(E146+E147)</f>
        <v>55388.1</v>
      </c>
      <c r="F145" s="73">
        <f>E145/D145*100</f>
        <v>49.860109643792697</v>
      </c>
    </row>
    <row r="146" spans="1:6" ht="12.75" customHeight="1">
      <c r="A146" s="78"/>
      <c r="B146" s="13"/>
      <c r="C146" s="22" t="s">
        <v>27</v>
      </c>
      <c r="D146" s="23">
        <v>6016</v>
      </c>
      <c r="E146" s="23">
        <v>2235</v>
      </c>
      <c r="F146" s="82"/>
    </row>
    <row r="147" spans="1:6" ht="12.75" customHeight="1">
      <c r="A147" s="78"/>
      <c r="B147" s="13"/>
      <c r="C147" s="22" t="s">
        <v>18</v>
      </c>
      <c r="D147" s="23">
        <f>SUM(D148:D149)</f>
        <v>105071</v>
      </c>
      <c r="E147" s="23">
        <f>SUM(E148:E149)</f>
        <v>53153.1</v>
      </c>
      <c r="F147" s="82"/>
    </row>
    <row r="148" spans="1:6" ht="12.75" customHeight="1">
      <c r="A148" s="78"/>
      <c r="B148" s="13"/>
      <c r="C148" s="25" t="s">
        <v>22</v>
      </c>
      <c r="D148" s="17">
        <v>96871</v>
      </c>
      <c r="E148" s="17">
        <v>48653.1</v>
      </c>
      <c r="F148" s="74"/>
    </row>
    <row r="149" spans="1:6" ht="12.75" customHeight="1">
      <c r="A149" s="78"/>
      <c r="B149" s="13"/>
      <c r="C149" s="24" t="s">
        <v>19</v>
      </c>
      <c r="D149" s="17">
        <v>8200</v>
      </c>
      <c r="E149" s="17">
        <v>4500</v>
      </c>
      <c r="F149" s="74"/>
    </row>
    <row r="150" spans="1:6" ht="12.75" customHeight="1">
      <c r="A150" s="77"/>
      <c r="B150" s="10">
        <v>80104</v>
      </c>
      <c r="C150" s="27" t="s">
        <v>56</v>
      </c>
      <c r="D150" s="19">
        <f>SUM(D151)</f>
        <v>30000</v>
      </c>
      <c r="E150" s="19">
        <f>SUM(E151)</f>
        <v>10947.43</v>
      </c>
      <c r="F150" s="70">
        <f>E150/D150*100</f>
        <v>36.491433333333333</v>
      </c>
    </row>
    <row r="151" spans="1:6" ht="12.75" customHeight="1">
      <c r="A151" s="78"/>
      <c r="B151" s="13"/>
      <c r="C151" s="21" t="s">
        <v>17</v>
      </c>
      <c r="D151" s="15">
        <f>SUM(D152)</f>
        <v>30000</v>
      </c>
      <c r="E151" s="15">
        <f>SUM(E152)</f>
        <v>10947.43</v>
      </c>
      <c r="F151" s="73">
        <f>E151/D151*100</f>
        <v>36.491433333333333</v>
      </c>
    </row>
    <row r="152" spans="1:6" ht="12.75" customHeight="1">
      <c r="A152" s="78"/>
      <c r="B152" s="13"/>
      <c r="C152" s="38" t="s">
        <v>44</v>
      </c>
      <c r="D152" s="17">
        <v>30000</v>
      </c>
      <c r="E152" s="17">
        <v>10947.43</v>
      </c>
      <c r="F152" s="74"/>
    </row>
    <row r="153" spans="1:6" ht="12.75" customHeight="1">
      <c r="A153" s="100"/>
      <c r="B153" s="51">
        <v>80106</v>
      </c>
      <c r="C153" s="27" t="s">
        <v>90</v>
      </c>
      <c r="D153" s="19">
        <f>SUM(D154)</f>
        <v>106000</v>
      </c>
      <c r="E153" s="19">
        <f>SUM(E154)</f>
        <v>52624</v>
      </c>
      <c r="F153" s="70">
        <f>E153/D153*100</f>
        <v>49.645283018867929</v>
      </c>
    </row>
    <row r="154" spans="1:6" ht="12.75" customHeight="1">
      <c r="A154" s="101"/>
      <c r="B154" s="35"/>
      <c r="C154" s="21" t="s">
        <v>17</v>
      </c>
      <c r="D154" s="15">
        <f>SUM(D155)</f>
        <v>106000</v>
      </c>
      <c r="E154" s="15">
        <f>SUM(E155)</f>
        <v>52624</v>
      </c>
      <c r="F154" s="73">
        <f>E154/D154*100</f>
        <v>49.645283018867929</v>
      </c>
    </row>
    <row r="155" spans="1:6" ht="12.75" customHeight="1">
      <c r="A155" s="101"/>
      <c r="B155" s="35"/>
      <c r="C155" s="38" t="s">
        <v>44</v>
      </c>
      <c r="D155" s="17">
        <v>106000</v>
      </c>
      <c r="E155" s="17">
        <v>52624</v>
      </c>
      <c r="F155" s="74"/>
    </row>
    <row r="156" spans="1:6" ht="12.75" customHeight="1">
      <c r="A156" s="77"/>
      <c r="B156" s="10">
        <v>80110</v>
      </c>
      <c r="C156" s="27" t="s">
        <v>57</v>
      </c>
      <c r="D156" s="19">
        <f>SUM(D157+D159)</f>
        <v>1423261</v>
      </c>
      <c r="E156" s="19">
        <f>SUM(E157+E159)</f>
        <v>469408.66000000003</v>
      </c>
      <c r="F156" s="70">
        <f>E156/D156*100</f>
        <v>32.981207241679499</v>
      </c>
    </row>
    <row r="157" spans="1:6" ht="12.75" customHeight="1">
      <c r="A157" s="77"/>
      <c r="B157" s="10"/>
      <c r="C157" s="21" t="s">
        <v>43</v>
      </c>
      <c r="D157" s="15">
        <f>SUM(D158)</f>
        <v>520000</v>
      </c>
      <c r="E157" s="15">
        <f>SUM(E158)</f>
        <v>11163</v>
      </c>
      <c r="F157" s="73">
        <f>E157/D157*100</f>
        <v>2.1467307692307691</v>
      </c>
    </row>
    <row r="158" spans="1:6" ht="12.75" customHeight="1">
      <c r="A158" s="77"/>
      <c r="B158" s="10"/>
      <c r="C158" s="87" t="s">
        <v>14</v>
      </c>
      <c r="D158" s="53">
        <v>520000</v>
      </c>
      <c r="E158" s="53">
        <v>11163</v>
      </c>
      <c r="F158" s="73"/>
    </row>
    <row r="159" spans="1:6" ht="12.75" customHeight="1">
      <c r="A159" s="78"/>
      <c r="B159" s="13"/>
      <c r="C159" s="21" t="s">
        <v>17</v>
      </c>
      <c r="D159" s="15">
        <f>SUM(D160:D161)</f>
        <v>903261</v>
      </c>
      <c r="E159" s="15">
        <f>SUM(E160:E161)</f>
        <v>458245.66000000003</v>
      </c>
      <c r="F159" s="73">
        <f>E159/D159*100</f>
        <v>50.732364178238633</v>
      </c>
    </row>
    <row r="160" spans="1:6" ht="12.75" customHeight="1">
      <c r="A160" s="78"/>
      <c r="B160" s="13"/>
      <c r="C160" s="22" t="s">
        <v>27</v>
      </c>
      <c r="D160" s="17">
        <v>38410</v>
      </c>
      <c r="E160" s="17">
        <v>14023.19</v>
      </c>
      <c r="F160" s="74"/>
    </row>
    <row r="161" spans="1:6" ht="12.75" customHeight="1">
      <c r="A161" s="78"/>
      <c r="B161" s="13"/>
      <c r="C161" s="22" t="s">
        <v>18</v>
      </c>
      <c r="D161" s="17">
        <f>SUM(D162:D163)</f>
        <v>864851</v>
      </c>
      <c r="E161" s="17">
        <f>SUM(E162:E163)</f>
        <v>444222.47000000003</v>
      </c>
      <c r="F161" s="74"/>
    </row>
    <row r="162" spans="1:6" ht="12.75" customHeight="1">
      <c r="A162" s="78"/>
      <c r="B162" s="13"/>
      <c r="C162" s="25" t="s">
        <v>22</v>
      </c>
      <c r="D162" s="17">
        <v>704698</v>
      </c>
      <c r="E162" s="17">
        <v>373184.39</v>
      </c>
      <c r="F162" s="74"/>
    </row>
    <row r="163" spans="1:6" ht="12.75" customHeight="1">
      <c r="A163" s="78"/>
      <c r="B163" s="13"/>
      <c r="C163" s="128" t="s">
        <v>19</v>
      </c>
      <c r="D163" s="53">
        <v>160153</v>
      </c>
      <c r="E163" s="53">
        <v>71038.080000000002</v>
      </c>
      <c r="F163" s="74"/>
    </row>
    <row r="164" spans="1:6" ht="12.75" customHeight="1">
      <c r="A164" s="77"/>
      <c r="B164" s="10">
        <v>80113</v>
      </c>
      <c r="C164" s="27" t="s">
        <v>58</v>
      </c>
      <c r="D164" s="19">
        <f>SUM(D165)</f>
        <v>170709</v>
      </c>
      <c r="E164" s="19">
        <f>SUM(E165)</f>
        <v>93960.14</v>
      </c>
      <c r="F164" s="70">
        <f>E164/D164*100</f>
        <v>55.041116754242601</v>
      </c>
    </row>
    <row r="165" spans="1:6" ht="12.75" customHeight="1">
      <c r="A165" s="78"/>
      <c r="B165" s="13"/>
      <c r="C165" s="88" t="s">
        <v>17</v>
      </c>
      <c r="D165" s="89">
        <f>SUM(D166)</f>
        <v>170709</v>
      </c>
      <c r="E165" s="89">
        <f>SUM(E166)</f>
        <v>93960.14</v>
      </c>
      <c r="F165" s="73">
        <f>E165/D165*100</f>
        <v>55.041116754242601</v>
      </c>
    </row>
    <row r="166" spans="1:6" ht="12.75" customHeight="1">
      <c r="A166" s="78"/>
      <c r="B166" s="13"/>
      <c r="C166" s="22" t="s">
        <v>18</v>
      </c>
      <c r="D166" s="17">
        <f>SUM(D167:D168)</f>
        <v>170709</v>
      </c>
      <c r="E166" s="17">
        <f>SUM(E167:E168)</f>
        <v>93960.14</v>
      </c>
      <c r="F166" s="74"/>
    </row>
    <row r="167" spans="1:6" ht="12.75" customHeight="1">
      <c r="A167" s="78"/>
      <c r="B167" s="13"/>
      <c r="C167" s="25" t="s">
        <v>22</v>
      </c>
      <c r="D167" s="17">
        <v>42709</v>
      </c>
      <c r="E167" s="17">
        <v>17415.919999999998</v>
      </c>
      <c r="F167" s="74"/>
    </row>
    <row r="168" spans="1:6" ht="12.75" customHeight="1">
      <c r="A168" s="78"/>
      <c r="B168" s="13"/>
      <c r="C168" s="24" t="s">
        <v>19</v>
      </c>
      <c r="D168" s="17">
        <v>128000</v>
      </c>
      <c r="E168" s="17">
        <v>76544.22</v>
      </c>
      <c r="F168" s="74"/>
    </row>
    <row r="169" spans="1:6" ht="12.75" customHeight="1">
      <c r="A169" s="77"/>
      <c r="B169" s="10">
        <v>80114</v>
      </c>
      <c r="C169" s="18" t="s">
        <v>59</v>
      </c>
      <c r="D169" s="19">
        <f>SUM(D170)</f>
        <v>159872</v>
      </c>
      <c r="E169" s="19">
        <f>SUM(E170)</f>
        <v>79781.75</v>
      </c>
      <c r="F169" s="70">
        <f>E169/D169*100</f>
        <v>49.903516563250598</v>
      </c>
    </row>
    <row r="170" spans="1:6" ht="12.75" customHeight="1">
      <c r="A170" s="78"/>
      <c r="B170" s="13"/>
      <c r="C170" s="21" t="s">
        <v>17</v>
      </c>
      <c r="D170" s="15">
        <f>SUM(D171:D172)</f>
        <v>159872</v>
      </c>
      <c r="E170" s="15">
        <f>SUM(E171:E172)</f>
        <v>79781.75</v>
      </c>
      <c r="F170" s="73">
        <f>E170/D170*100</f>
        <v>49.903516563250598</v>
      </c>
    </row>
    <row r="171" spans="1:6" ht="12.75" customHeight="1">
      <c r="A171" s="78"/>
      <c r="B171" s="13"/>
      <c r="C171" s="22" t="s">
        <v>27</v>
      </c>
      <c r="D171" s="23">
        <v>200</v>
      </c>
      <c r="E171" s="23">
        <v>0</v>
      </c>
      <c r="F171" s="82"/>
    </row>
    <row r="172" spans="1:6" ht="12.75" customHeight="1">
      <c r="A172" s="78"/>
      <c r="B172" s="13"/>
      <c r="C172" s="22" t="s">
        <v>18</v>
      </c>
      <c r="D172" s="23">
        <f>SUM(D173:D174)</f>
        <v>159672</v>
      </c>
      <c r="E172" s="23">
        <f>SUM(E173:E174)</f>
        <v>79781.75</v>
      </c>
      <c r="F172" s="82"/>
    </row>
    <row r="173" spans="1:6" ht="12.75" customHeight="1">
      <c r="A173" s="78"/>
      <c r="B173" s="13"/>
      <c r="C173" s="25" t="s">
        <v>22</v>
      </c>
      <c r="D173" s="17">
        <v>140347</v>
      </c>
      <c r="E173" s="17">
        <v>72421.679999999993</v>
      </c>
      <c r="F173" s="74"/>
    </row>
    <row r="174" spans="1:6" ht="12.75" customHeight="1">
      <c r="A174" s="83"/>
      <c r="B174" s="54"/>
      <c r="C174" s="84" t="s">
        <v>19</v>
      </c>
      <c r="D174" s="85">
        <v>19325</v>
      </c>
      <c r="E174" s="85">
        <v>7360.07</v>
      </c>
      <c r="F174" s="86"/>
    </row>
    <row r="175" spans="1:6" ht="12.75" customHeight="1">
      <c r="A175" s="55"/>
      <c r="B175" s="55"/>
      <c r="C175" s="56"/>
      <c r="D175" s="57"/>
      <c r="E175" s="57"/>
      <c r="F175" s="58"/>
    </row>
    <row r="176" spans="1:6" ht="12.75" customHeight="1">
      <c r="A176" s="35"/>
      <c r="B176" s="35"/>
      <c r="C176" s="36"/>
      <c r="D176" s="37"/>
      <c r="E176" s="37"/>
      <c r="F176" s="132"/>
    </row>
    <row r="177" spans="1:6" ht="12.75" customHeight="1">
      <c r="A177" s="35"/>
      <c r="B177" s="35"/>
      <c r="C177" s="36"/>
      <c r="D177" s="37"/>
      <c r="E177" s="37"/>
      <c r="F177" s="132"/>
    </row>
    <row r="178" spans="1:6" ht="12.75" customHeight="1">
      <c r="A178" s="59"/>
      <c r="B178" s="59"/>
      <c r="C178" s="60"/>
      <c r="D178" s="61"/>
      <c r="E178" s="61"/>
      <c r="F178" s="62"/>
    </row>
    <row r="179" spans="1:6" ht="12.75" customHeight="1">
      <c r="A179" s="90"/>
      <c r="B179" s="91">
        <v>80146</v>
      </c>
      <c r="C179" s="92" t="s">
        <v>60</v>
      </c>
      <c r="D179" s="139">
        <f>SUM(D180)</f>
        <v>10333</v>
      </c>
      <c r="E179" s="139">
        <f>SUM(E180)</f>
        <v>3876.95</v>
      </c>
      <c r="F179" s="94">
        <f>E179/D179*100</f>
        <v>37.520081292944937</v>
      </c>
    </row>
    <row r="180" spans="1:6" ht="12.75" customHeight="1">
      <c r="A180" s="78"/>
      <c r="B180" s="13"/>
      <c r="C180" s="21" t="s">
        <v>17</v>
      </c>
      <c r="D180" s="15">
        <f>SUM(D182)</f>
        <v>10333</v>
      </c>
      <c r="E180" s="15">
        <f>SUM(E182)</f>
        <v>3876.95</v>
      </c>
      <c r="F180" s="73">
        <f>E180/D180*100</f>
        <v>37.520081292944937</v>
      </c>
    </row>
    <row r="181" spans="1:6" ht="12.75" customHeight="1">
      <c r="A181" s="78"/>
      <c r="B181" s="13"/>
      <c r="C181" s="22" t="s">
        <v>18</v>
      </c>
      <c r="D181" s="17">
        <f>SUM(D182)</f>
        <v>10333</v>
      </c>
      <c r="E181" s="17">
        <f>SUM(E182)</f>
        <v>3876.95</v>
      </c>
      <c r="F181" s="74"/>
    </row>
    <row r="182" spans="1:6" ht="12.75" customHeight="1">
      <c r="A182" s="78"/>
      <c r="B182" s="13"/>
      <c r="C182" s="24" t="s">
        <v>19</v>
      </c>
      <c r="D182" s="17">
        <v>10333</v>
      </c>
      <c r="E182" s="17">
        <v>3876.95</v>
      </c>
      <c r="F182" s="74"/>
    </row>
    <row r="183" spans="1:6" ht="12.75" customHeight="1">
      <c r="A183" s="77"/>
      <c r="B183" s="10">
        <v>80148</v>
      </c>
      <c r="C183" s="18" t="s">
        <v>61</v>
      </c>
      <c r="D183" s="19">
        <f>SUM(D184)</f>
        <v>78862</v>
      </c>
      <c r="E183" s="19">
        <f>SUM(E184)</f>
        <v>39953.729999999996</v>
      </c>
      <c r="F183" s="70">
        <f>E183/D183*100</f>
        <v>50.662841419187941</v>
      </c>
    </row>
    <row r="184" spans="1:6" ht="12.75" customHeight="1">
      <c r="A184" s="78"/>
      <c r="B184" s="13"/>
      <c r="C184" s="21" t="s">
        <v>17</v>
      </c>
      <c r="D184" s="15">
        <f>SUM(D185:D186)</f>
        <v>78862</v>
      </c>
      <c r="E184" s="15">
        <f>SUM(E185:E186)</f>
        <v>39953.729999999996</v>
      </c>
      <c r="F184" s="73">
        <f>E184/D184*100</f>
        <v>50.662841419187941</v>
      </c>
    </row>
    <row r="185" spans="1:6" ht="12.75" customHeight="1">
      <c r="A185" s="78"/>
      <c r="B185" s="13"/>
      <c r="C185" s="22" t="s">
        <v>27</v>
      </c>
      <c r="D185" s="23">
        <v>100</v>
      </c>
      <c r="E185" s="23">
        <v>0</v>
      </c>
      <c r="F185" s="82"/>
    </row>
    <row r="186" spans="1:6" ht="12.75" customHeight="1">
      <c r="A186" s="78"/>
      <c r="B186" s="13"/>
      <c r="C186" s="22" t="s">
        <v>18</v>
      </c>
      <c r="D186" s="23">
        <f>SUM(D187:D188)</f>
        <v>78762</v>
      </c>
      <c r="E186" s="23">
        <f>SUM(E187:E188)</f>
        <v>39953.729999999996</v>
      </c>
      <c r="F186" s="82"/>
    </row>
    <row r="187" spans="1:6" ht="12.75" customHeight="1">
      <c r="A187" s="78"/>
      <c r="B187" s="13"/>
      <c r="C187" s="25" t="s">
        <v>22</v>
      </c>
      <c r="D187" s="17">
        <v>41112</v>
      </c>
      <c r="E187" s="17">
        <v>19845.189999999999</v>
      </c>
      <c r="F187" s="74"/>
    </row>
    <row r="188" spans="1:6" ht="12.75" customHeight="1">
      <c r="A188" s="78"/>
      <c r="B188" s="13"/>
      <c r="C188" s="24" t="s">
        <v>19</v>
      </c>
      <c r="D188" s="17">
        <v>37650</v>
      </c>
      <c r="E188" s="17">
        <v>20108.54</v>
      </c>
      <c r="F188" s="74"/>
    </row>
    <row r="189" spans="1:6" ht="12.75" customHeight="1">
      <c r="A189" s="77"/>
      <c r="B189" s="10">
        <v>80195</v>
      </c>
      <c r="C189" s="31" t="s">
        <v>23</v>
      </c>
      <c r="D189" s="32">
        <f t="shared" ref="D189:E191" si="1">SUM(D190)</f>
        <v>37126</v>
      </c>
      <c r="E189" s="32">
        <f t="shared" si="1"/>
        <v>22064.400000000001</v>
      </c>
      <c r="F189" s="112">
        <f>E189/D189*100</f>
        <v>59.431126434304801</v>
      </c>
    </row>
    <row r="190" spans="1:6" ht="12.75" customHeight="1">
      <c r="A190" s="78"/>
      <c r="B190" s="13"/>
      <c r="C190" s="21" t="s">
        <v>17</v>
      </c>
      <c r="D190" s="15">
        <f t="shared" si="1"/>
        <v>37126</v>
      </c>
      <c r="E190" s="15">
        <f t="shared" si="1"/>
        <v>22064.400000000001</v>
      </c>
      <c r="F190" s="73">
        <f>E190/D190*100</f>
        <v>59.431126434304801</v>
      </c>
    </row>
    <row r="191" spans="1:6" ht="12.75" customHeight="1">
      <c r="A191" s="78"/>
      <c r="B191" s="13"/>
      <c r="C191" s="22" t="s">
        <v>18</v>
      </c>
      <c r="D191" s="17">
        <f t="shared" si="1"/>
        <v>37126</v>
      </c>
      <c r="E191" s="17">
        <f t="shared" si="1"/>
        <v>22064.400000000001</v>
      </c>
      <c r="F191" s="74"/>
    </row>
    <row r="192" spans="1:6" ht="12.75" customHeight="1">
      <c r="A192" s="78"/>
      <c r="B192" s="13"/>
      <c r="C192" s="24" t="s">
        <v>19</v>
      </c>
      <c r="D192" s="17">
        <v>37126</v>
      </c>
      <c r="E192" s="17">
        <v>22064.400000000001</v>
      </c>
      <c r="F192" s="74"/>
    </row>
    <row r="193" spans="1:6" ht="12.75" customHeight="1">
      <c r="A193" s="69">
        <v>851</v>
      </c>
      <c r="B193" s="7"/>
      <c r="C193" s="8" t="s">
        <v>62</v>
      </c>
      <c r="D193" s="9">
        <f>SUM(D194+D199)</f>
        <v>52320</v>
      </c>
      <c r="E193" s="9">
        <f>SUM(E194+E199)</f>
        <v>30919.260000000002</v>
      </c>
      <c r="F193" s="112">
        <f>E193/D193*100</f>
        <v>59.096444954128444</v>
      </c>
    </row>
    <row r="194" spans="1:6" ht="12.75" customHeight="1">
      <c r="A194" s="77"/>
      <c r="B194" s="10">
        <v>85153</v>
      </c>
      <c r="C194" s="18" t="s">
        <v>91</v>
      </c>
      <c r="D194" s="44">
        <f>SUM(D195)</f>
        <v>10000</v>
      </c>
      <c r="E194" s="44">
        <f>SUM(E195)</f>
        <v>6009.58</v>
      </c>
      <c r="F194" s="112">
        <f>E194/D194*100</f>
        <v>60.095799999999997</v>
      </c>
    </row>
    <row r="195" spans="1:6" ht="12.75" customHeight="1">
      <c r="A195" s="79"/>
      <c r="B195" s="33"/>
      <c r="C195" s="21" t="s">
        <v>17</v>
      </c>
      <c r="D195" s="15">
        <f>SUM(D196:D196)</f>
        <v>10000</v>
      </c>
      <c r="E195" s="15">
        <f>SUM(E196:E196)</f>
        <v>6009.58</v>
      </c>
      <c r="F195" s="73">
        <f>E195/D195*100</f>
        <v>60.095799999999997</v>
      </c>
    </row>
    <row r="196" spans="1:6" ht="12.75" customHeight="1">
      <c r="A196" s="79"/>
      <c r="B196" s="33"/>
      <c r="C196" s="22" t="s">
        <v>18</v>
      </c>
      <c r="D196" s="23">
        <f>SUM(D197:D198)</f>
        <v>10000</v>
      </c>
      <c r="E196" s="23">
        <f>SUM(E197:E198)</f>
        <v>6009.58</v>
      </c>
      <c r="F196" s="82"/>
    </row>
    <row r="197" spans="1:6" ht="12.75" customHeight="1">
      <c r="A197" s="79"/>
      <c r="B197" s="33"/>
      <c r="C197" s="25" t="s">
        <v>22</v>
      </c>
      <c r="D197" s="17">
        <v>4800</v>
      </c>
      <c r="E197" s="17">
        <v>980</v>
      </c>
      <c r="F197" s="74"/>
    </row>
    <row r="198" spans="1:6" ht="12.75" customHeight="1">
      <c r="A198" s="114"/>
      <c r="B198" s="45"/>
      <c r="C198" s="24" t="s">
        <v>19</v>
      </c>
      <c r="D198" s="17">
        <v>5200</v>
      </c>
      <c r="E198" s="17">
        <v>5029.58</v>
      </c>
      <c r="F198" s="74"/>
    </row>
    <row r="199" spans="1:6" ht="12.75" customHeight="1">
      <c r="A199" s="77"/>
      <c r="B199" s="10">
        <v>85154</v>
      </c>
      <c r="C199" s="18" t="s">
        <v>63</v>
      </c>
      <c r="D199" s="44">
        <f>SUM(D200)</f>
        <v>42320</v>
      </c>
      <c r="E199" s="44">
        <f>SUM(E200)</f>
        <v>24909.68</v>
      </c>
      <c r="F199" s="70">
        <f>E199/D199*100</f>
        <v>58.860302457466915</v>
      </c>
    </row>
    <row r="200" spans="1:6" ht="12.75" customHeight="1">
      <c r="A200" s="79"/>
      <c r="B200" s="33"/>
      <c r="C200" s="21" t="s">
        <v>17</v>
      </c>
      <c r="D200" s="15">
        <f>SUM(D201:D202)</f>
        <v>42320</v>
      </c>
      <c r="E200" s="15">
        <f>SUM(E201:E202)</f>
        <v>24909.68</v>
      </c>
      <c r="F200" s="73">
        <f>E200/D200*100</f>
        <v>58.860302457466915</v>
      </c>
    </row>
    <row r="201" spans="1:6" ht="12.75" customHeight="1">
      <c r="A201" s="79"/>
      <c r="B201" s="33"/>
      <c r="C201" s="22" t="s">
        <v>27</v>
      </c>
      <c r="D201" s="23">
        <v>50</v>
      </c>
      <c r="E201" s="23">
        <v>0</v>
      </c>
      <c r="F201" s="82"/>
    </row>
    <row r="202" spans="1:6" ht="12.75" customHeight="1">
      <c r="A202" s="79"/>
      <c r="B202" s="33"/>
      <c r="C202" s="22" t="s">
        <v>18</v>
      </c>
      <c r="D202" s="23">
        <f>SUM(D203:D204)</f>
        <v>42270</v>
      </c>
      <c r="E202" s="23">
        <f>SUM(E203:E204)</f>
        <v>24909.68</v>
      </c>
      <c r="F202" s="82"/>
    </row>
    <row r="203" spans="1:6" ht="12.75" customHeight="1">
      <c r="A203" s="79"/>
      <c r="B203" s="33"/>
      <c r="C203" s="25" t="s">
        <v>22</v>
      </c>
      <c r="D203" s="17">
        <v>27710</v>
      </c>
      <c r="E203" s="17">
        <v>14293.57</v>
      </c>
      <c r="F203" s="74"/>
    </row>
    <row r="204" spans="1:6" ht="12.75" customHeight="1">
      <c r="A204" s="114"/>
      <c r="B204" s="45"/>
      <c r="C204" s="24" t="s">
        <v>19</v>
      </c>
      <c r="D204" s="17">
        <v>14560</v>
      </c>
      <c r="E204" s="17">
        <v>10616.11</v>
      </c>
      <c r="F204" s="74"/>
    </row>
    <row r="205" spans="1:6" ht="12.75" customHeight="1">
      <c r="A205" s="98">
        <v>852</v>
      </c>
      <c r="B205" s="40"/>
      <c r="C205" s="40" t="s">
        <v>64</v>
      </c>
      <c r="D205" s="41">
        <f>SUM(D206+D209+D214+D222+D230+D236+D239+D242+D248+D254)</f>
        <v>1292413</v>
      </c>
      <c r="E205" s="41">
        <f>SUM(E206+E209+E214+E222+E230+E236+E239+E242+E248+E254)</f>
        <v>610830.72</v>
      </c>
      <c r="F205" s="112">
        <f>E205/D205*100</f>
        <v>47.262811500658067</v>
      </c>
    </row>
    <row r="206" spans="1:6" ht="12.75" customHeight="1">
      <c r="A206" s="115"/>
      <c r="B206" s="10">
        <v>85204</v>
      </c>
      <c r="C206" s="52" t="s">
        <v>100</v>
      </c>
      <c r="D206" s="19">
        <f>SUM(D207)</f>
        <v>2000</v>
      </c>
      <c r="E206" s="19">
        <f>SUM(E207)</f>
        <v>0</v>
      </c>
      <c r="F206" s="70">
        <f>E206/D206*100</f>
        <v>0</v>
      </c>
    </row>
    <row r="207" spans="1:6" ht="12.75" customHeight="1">
      <c r="A207" s="77"/>
      <c r="B207" s="20"/>
      <c r="C207" s="21" t="s">
        <v>17</v>
      </c>
      <c r="D207" s="15">
        <f>SUM(D208)</f>
        <v>2000</v>
      </c>
      <c r="E207" s="15">
        <f>SUM(E208)</f>
        <v>0</v>
      </c>
      <c r="F207" s="73">
        <f>E207/D207*100</f>
        <v>0</v>
      </c>
    </row>
    <row r="208" spans="1:6" ht="12.75" customHeight="1">
      <c r="A208" s="77"/>
      <c r="B208" s="20"/>
      <c r="C208" s="22" t="s">
        <v>27</v>
      </c>
      <c r="D208" s="23">
        <v>2000</v>
      </c>
      <c r="E208" s="23">
        <v>0</v>
      </c>
      <c r="F208" s="82"/>
    </row>
    <row r="209" spans="1:6" ht="26.25" customHeight="1">
      <c r="A209" s="115"/>
      <c r="B209" s="10">
        <v>85205</v>
      </c>
      <c r="C209" s="52" t="s">
        <v>92</v>
      </c>
      <c r="D209" s="19">
        <f>SUM(D210)</f>
        <v>4000</v>
      </c>
      <c r="E209" s="19">
        <f>SUM(E210)</f>
        <v>748.64</v>
      </c>
      <c r="F209" s="70">
        <f>E209/D209*100</f>
        <v>18.716000000000001</v>
      </c>
    </row>
    <row r="210" spans="1:6" ht="12.75" customHeight="1">
      <c r="A210" s="77"/>
      <c r="B210" s="20"/>
      <c r="C210" s="21" t="s">
        <v>17</v>
      </c>
      <c r="D210" s="15">
        <f>SUM(D211:D211)</f>
        <v>4000</v>
      </c>
      <c r="E210" s="15">
        <f>SUM(E211:E211)</f>
        <v>748.64</v>
      </c>
      <c r="F210" s="73">
        <f>E210/D210*100</f>
        <v>18.716000000000001</v>
      </c>
    </row>
    <row r="211" spans="1:6" ht="12.75" customHeight="1">
      <c r="A211" s="77"/>
      <c r="B211" s="20"/>
      <c r="C211" s="22" t="s">
        <v>18</v>
      </c>
      <c r="D211" s="23">
        <f>SUM(D212:D212)</f>
        <v>4000</v>
      </c>
      <c r="E211" s="23">
        <f>SUM(E212:E212)</f>
        <v>748.64</v>
      </c>
      <c r="F211" s="82"/>
    </row>
    <row r="212" spans="1:6" ht="12.75" customHeight="1">
      <c r="A212" s="77"/>
      <c r="B212" s="20"/>
      <c r="C212" s="24" t="s">
        <v>19</v>
      </c>
      <c r="D212" s="17">
        <v>4000</v>
      </c>
      <c r="E212" s="17">
        <v>748.64</v>
      </c>
      <c r="F212" s="74"/>
    </row>
    <row r="213" spans="1:6" ht="12.75" customHeight="1">
      <c r="A213" s="79"/>
      <c r="B213" s="10">
        <v>85212</v>
      </c>
      <c r="C213" s="18" t="s">
        <v>65</v>
      </c>
      <c r="D213" s="19"/>
      <c r="E213" s="19"/>
      <c r="F213" s="113"/>
    </row>
    <row r="214" spans="1:6" ht="12.75" customHeight="1">
      <c r="A214" s="79"/>
      <c r="B214" s="10"/>
      <c r="C214" s="18" t="s">
        <v>66</v>
      </c>
      <c r="D214" s="19">
        <f>SUM(D216:D216)</f>
        <v>926354</v>
      </c>
      <c r="E214" s="19">
        <f>SUM(E216:E216)</f>
        <v>449753.78</v>
      </c>
      <c r="F214" s="70">
        <f>E214/D214*100</f>
        <v>48.550962159174574</v>
      </c>
    </row>
    <row r="215" spans="1:6" ht="12.75" customHeight="1">
      <c r="A215" s="79"/>
      <c r="B215" s="10"/>
      <c r="C215" s="18" t="s">
        <v>67</v>
      </c>
      <c r="D215" s="19"/>
      <c r="E215" s="19"/>
      <c r="F215" s="70"/>
    </row>
    <row r="216" spans="1:6" ht="12.75" customHeight="1">
      <c r="A216" s="79"/>
      <c r="B216" s="33"/>
      <c r="C216" s="21" t="s">
        <v>17</v>
      </c>
      <c r="D216" s="15">
        <f>SUM(D217:D218)</f>
        <v>926354</v>
      </c>
      <c r="E216" s="15">
        <f>SUM(E217:E218)</f>
        <v>449753.78</v>
      </c>
      <c r="F216" s="73">
        <f>E216/D216*100</f>
        <v>48.550962159174574</v>
      </c>
    </row>
    <row r="217" spans="1:6" ht="12.75" customHeight="1">
      <c r="A217" s="79"/>
      <c r="B217" s="33"/>
      <c r="C217" s="22" t="s">
        <v>27</v>
      </c>
      <c r="D217" s="23">
        <v>859381</v>
      </c>
      <c r="E217" s="23">
        <v>416638</v>
      </c>
      <c r="F217" s="82"/>
    </row>
    <row r="218" spans="1:6" ht="12.75" customHeight="1">
      <c r="A218" s="79"/>
      <c r="B218" s="33"/>
      <c r="C218" s="22" t="s">
        <v>18</v>
      </c>
      <c r="D218" s="23">
        <f>SUM(D219:D220)</f>
        <v>66973</v>
      </c>
      <c r="E218" s="23">
        <f>SUM(E219:E220)</f>
        <v>33115.78</v>
      </c>
      <c r="F218" s="82"/>
    </row>
    <row r="219" spans="1:6" ht="12.75" customHeight="1">
      <c r="A219" s="79"/>
      <c r="B219" s="33"/>
      <c r="C219" s="25" t="s">
        <v>22</v>
      </c>
      <c r="D219" s="17">
        <v>58279</v>
      </c>
      <c r="E219" s="17">
        <v>30599.9</v>
      </c>
      <c r="F219" s="74"/>
    </row>
    <row r="220" spans="1:6" ht="12.75" customHeight="1">
      <c r="A220" s="79"/>
      <c r="B220" s="33"/>
      <c r="C220" s="128" t="s">
        <v>19</v>
      </c>
      <c r="D220" s="53">
        <v>8694</v>
      </c>
      <c r="E220" s="53">
        <v>2515.88</v>
      </c>
      <c r="F220" s="74"/>
    </row>
    <row r="221" spans="1:6" ht="12.75" customHeight="1">
      <c r="A221" s="77"/>
      <c r="B221" s="10">
        <v>85213</v>
      </c>
      <c r="C221" s="18" t="s">
        <v>68</v>
      </c>
      <c r="D221" s="19"/>
      <c r="E221" s="19"/>
      <c r="F221" s="113"/>
    </row>
    <row r="222" spans="1:6" ht="12.75" customHeight="1">
      <c r="A222" s="77"/>
      <c r="B222" s="10"/>
      <c r="C222" s="18" t="s">
        <v>69</v>
      </c>
      <c r="D222" s="19">
        <f>SUM(D226)</f>
        <v>3842</v>
      </c>
      <c r="E222" s="19">
        <f>SUM(E226)</f>
        <v>2325.6</v>
      </c>
      <c r="F222" s="70">
        <f>E222/D222*100</f>
        <v>60.530973451327426</v>
      </c>
    </row>
    <row r="223" spans="1:6" ht="12.75" customHeight="1">
      <c r="A223" s="77"/>
      <c r="B223" s="10"/>
      <c r="C223" s="18" t="s">
        <v>70</v>
      </c>
      <c r="D223" s="19"/>
      <c r="E223" s="19"/>
      <c r="F223" s="113"/>
    </row>
    <row r="224" spans="1:6" ht="12.75" customHeight="1">
      <c r="A224" s="77"/>
      <c r="B224" s="10"/>
      <c r="C224" s="18" t="s">
        <v>71</v>
      </c>
      <c r="D224" s="118"/>
      <c r="E224" s="118"/>
      <c r="F224" s="113"/>
    </row>
    <row r="225" spans="1:6" ht="12.75" customHeight="1">
      <c r="A225" s="79"/>
      <c r="B225" s="33"/>
      <c r="C225" s="18" t="s">
        <v>72</v>
      </c>
      <c r="D225" s="119"/>
      <c r="E225" s="119"/>
      <c r="F225" s="120"/>
    </row>
    <row r="226" spans="1:6" ht="12.75" customHeight="1">
      <c r="A226" s="79"/>
      <c r="B226" s="33"/>
      <c r="C226" s="21" t="s">
        <v>17</v>
      </c>
      <c r="D226" s="15">
        <f>SUM(D228:D228)</f>
        <v>3842</v>
      </c>
      <c r="E226" s="15">
        <f>SUM(E228:E228)</f>
        <v>2325.6</v>
      </c>
      <c r="F226" s="73">
        <f>E226/D226*100</f>
        <v>60.530973451327426</v>
      </c>
    </row>
    <row r="227" spans="1:6" ht="12.75" customHeight="1">
      <c r="A227" s="79"/>
      <c r="B227" s="33"/>
      <c r="C227" s="22" t="s">
        <v>18</v>
      </c>
      <c r="D227" s="15">
        <f>SUM(D228)</f>
        <v>3842</v>
      </c>
      <c r="E227" s="15">
        <f>SUM(E228)</f>
        <v>2325.6</v>
      </c>
      <c r="F227" s="81"/>
    </row>
    <row r="228" spans="1:6" ht="12.75" customHeight="1">
      <c r="A228" s="79"/>
      <c r="B228" s="33"/>
      <c r="C228" s="24" t="s">
        <v>19</v>
      </c>
      <c r="D228" s="23">
        <v>3842</v>
      </c>
      <c r="E228" s="23">
        <v>2325.6</v>
      </c>
      <c r="F228" s="82"/>
    </row>
    <row r="229" spans="1:6" ht="12.75" customHeight="1">
      <c r="A229" s="77"/>
      <c r="B229" s="10">
        <v>85214</v>
      </c>
      <c r="C229" s="31" t="s">
        <v>73</v>
      </c>
      <c r="D229" s="32"/>
      <c r="E229" s="32"/>
      <c r="F229" s="113"/>
    </row>
    <row r="230" spans="1:6" ht="12.75" customHeight="1">
      <c r="A230" s="77"/>
      <c r="B230" s="10"/>
      <c r="C230" s="18" t="s">
        <v>74</v>
      </c>
      <c r="D230" s="19">
        <f>SUM(D231)</f>
        <v>33167</v>
      </c>
      <c r="E230" s="19">
        <f>SUM(E231)</f>
        <v>15281</v>
      </c>
      <c r="F230" s="70">
        <f>E230/D230*100</f>
        <v>46.072903789911656</v>
      </c>
    </row>
    <row r="231" spans="1:6" ht="12.75" customHeight="1">
      <c r="A231" s="79"/>
      <c r="B231" s="33"/>
      <c r="C231" s="21" t="s">
        <v>17</v>
      </c>
      <c r="D231" s="15">
        <f>SUM(D232:D232)</f>
        <v>33167</v>
      </c>
      <c r="E231" s="15">
        <f>SUM(E232:E232)</f>
        <v>15281</v>
      </c>
      <c r="F231" s="73">
        <f>E231/D231*100</f>
        <v>46.072903789911656</v>
      </c>
    </row>
    <row r="232" spans="1:6" ht="12.75" customHeight="1">
      <c r="A232" s="116"/>
      <c r="B232" s="117"/>
      <c r="C232" s="140" t="s">
        <v>27</v>
      </c>
      <c r="D232" s="141">
        <v>33167</v>
      </c>
      <c r="E232" s="141">
        <v>15281</v>
      </c>
      <c r="F232" s="142"/>
    </row>
    <row r="233" spans="1:6" ht="12.75" customHeight="1">
      <c r="A233" s="110"/>
      <c r="B233" s="110"/>
      <c r="C233" s="104"/>
      <c r="D233" s="105"/>
      <c r="E233" s="105"/>
      <c r="F233" s="106"/>
    </row>
    <row r="234" spans="1:6" ht="12.75" customHeight="1">
      <c r="A234" s="46"/>
      <c r="B234" s="46"/>
      <c r="C234" s="129"/>
      <c r="D234" s="130"/>
      <c r="E234" s="130"/>
      <c r="F234" s="131"/>
    </row>
    <row r="235" spans="1:6" ht="12.75" customHeight="1">
      <c r="A235" s="111"/>
      <c r="B235" s="111"/>
      <c r="C235" s="107"/>
      <c r="D235" s="108"/>
      <c r="E235" s="108"/>
      <c r="F235" s="109"/>
    </row>
    <row r="236" spans="1:6" ht="12.75" customHeight="1">
      <c r="A236" s="123"/>
      <c r="B236" s="91">
        <v>85215</v>
      </c>
      <c r="C236" s="92" t="s">
        <v>75</v>
      </c>
      <c r="D236" s="93">
        <f>SUM(D237)</f>
        <v>1000</v>
      </c>
      <c r="E236" s="93">
        <v>0</v>
      </c>
      <c r="F236" s="95">
        <f>E236/D236*100</f>
        <v>0</v>
      </c>
    </row>
    <row r="237" spans="1:6" ht="12.75" customHeight="1">
      <c r="A237" s="79"/>
      <c r="B237" s="33"/>
      <c r="C237" s="21" t="s">
        <v>17</v>
      </c>
      <c r="D237" s="15">
        <f>SUM(D238:D238)</f>
        <v>1000</v>
      </c>
      <c r="E237" s="15">
        <f>SUM(E238:E238)</f>
        <v>0</v>
      </c>
      <c r="F237" s="73">
        <f>E237/D237*100</f>
        <v>0</v>
      </c>
    </row>
    <row r="238" spans="1:6" ht="12.75" customHeight="1">
      <c r="A238" s="78"/>
      <c r="B238" s="13"/>
      <c r="C238" s="22" t="s">
        <v>27</v>
      </c>
      <c r="D238" s="23">
        <v>1000</v>
      </c>
      <c r="E238" s="23">
        <v>0</v>
      </c>
      <c r="F238" s="82"/>
    </row>
    <row r="239" spans="1:6" ht="12.75" customHeight="1">
      <c r="A239" s="78"/>
      <c r="B239" s="10">
        <v>85216</v>
      </c>
      <c r="C239" s="18" t="s">
        <v>76</v>
      </c>
      <c r="D239" s="19">
        <f>SUM(D240)</f>
        <v>13046</v>
      </c>
      <c r="E239" s="19">
        <f>SUM(E240)</f>
        <v>6600</v>
      </c>
      <c r="F239" s="113"/>
    </row>
    <row r="240" spans="1:6" ht="12.75" customHeight="1">
      <c r="A240" s="78"/>
      <c r="B240" s="33"/>
      <c r="C240" s="21" t="s">
        <v>17</v>
      </c>
      <c r="D240" s="15">
        <f>SUM(D241:D241)</f>
        <v>13046</v>
      </c>
      <c r="E240" s="15">
        <f>SUM(E241:E241)</f>
        <v>6600</v>
      </c>
      <c r="F240" s="81"/>
    </row>
    <row r="241" spans="1:9" ht="12.75" customHeight="1">
      <c r="A241" s="78"/>
      <c r="B241" s="13"/>
      <c r="C241" s="22" t="s">
        <v>27</v>
      </c>
      <c r="D241" s="23">
        <v>13046</v>
      </c>
      <c r="E241" s="23">
        <v>6600</v>
      </c>
      <c r="F241" s="82"/>
    </row>
    <row r="242" spans="1:9" ht="12.75" customHeight="1">
      <c r="A242" s="115"/>
      <c r="B242" s="10">
        <v>85219</v>
      </c>
      <c r="C242" s="27" t="s">
        <v>77</v>
      </c>
      <c r="D242" s="19">
        <f>SUM(D243)</f>
        <v>177241</v>
      </c>
      <c r="E242" s="19">
        <f>SUM(E243)</f>
        <v>80666.97</v>
      </c>
      <c r="F242" s="70">
        <f>E242/D242*100</f>
        <v>45.512590202041288</v>
      </c>
    </row>
    <row r="243" spans="1:9" ht="12.75" customHeight="1">
      <c r="A243" s="77"/>
      <c r="B243" s="20"/>
      <c r="C243" s="21" t="s">
        <v>17</v>
      </c>
      <c r="D243" s="15">
        <f>SUM(D244:D245)</f>
        <v>177241</v>
      </c>
      <c r="E243" s="15">
        <f>SUM(E244:E245)</f>
        <v>80666.97</v>
      </c>
      <c r="F243" s="73">
        <f>E243/D243*100</f>
        <v>45.512590202041288</v>
      </c>
    </row>
    <row r="244" spans="1:9" ht="12.75" customHeight="1">
      <c r="A244" s="77"/>
      <c r="B244" s="20"/>
      <c r="C244" s="22" t="s">
        <v>27</v>
      </c>
      <c r="D244" s="23">
        <v>2150</v>
      </c>
      <c r="E244" s="23">
        <v>0</v>
      </c>
      <c r="F244" s="82"/>
    </row>
    <row r="245" spans="1:9" ht="12.75" customHeight="1">
      <c r="A245" s="77"/>
      <c r="B245" s="20"/>
      <c r="C245" s="22" t="s">
        <v>18</v>
      </c>
      <c r="D245" s="23">
        <f>SUM(D246:D247)</f>
        <v>175091</v>
      </c>
      <c r="E245" s="23">
        <f>SUM(E246:E247)</f>
        <v>80666.97</v>
      </c>
      <c r="F245" s="82"/>
    </row>
    <row r="246" spans="1:9" ht="12.75" customHeight="1">
      <c r="A246" s="77"/>
      <c r="B246" s="20"/>
      <c r="C246" s="25" t="s">
        <v>22</v>
      </c>
      <c r="D246" s="17">
        <v>150856</v>
      </c>
      <c r="E246" s="17">
        <v>72719.5</v>
      </c>
      <c r="F246" s="74"/>
      <c r="G246" s="47"/>
    </row>
    <row r="247" spans="1:9" ht="12.75" customHeight="1">
      <c r="A247" s="77"/>
      <c r="B247" s="20"/>
      <c r="C247" s="24" t="s">
        <v>19</v>
      </c>
      <c r="D247" s="17">
        <v>24235</v>
      </c>
      <c r="E247" s="17">
        <v>7947.47</v>
      </c>
      <c r="F247" s="74"/>
    </row>
    <row r="248" spans="1:9" ht="12.75" customHeight="1">
      <c r="A248" s="115"/>
      <c r="B248" s="10">
        <v>85228</v>
      </c>
      <c r="C248" s="27" t="s">
        <v>78</v>
      </c>
      <c r="D248" s="19">
        <f>SUM(D249)</f>
        <v>31268</v>
      </c>
      <c r="E248" s="19">
        <f>SUM(E249)</f>
        <v>15850.990000000002</v>
      </c>
      <c r="F248" s="70">
        <f>E248/D248*100</f>
        <v>50.693968274274027</v>
      </c>
    </row>
    <row r="249" spans="1:9" ht="12.75" customHeight="1">
      <c r="A249" s="77"/>
      <c r="B249" s="20"/>
      <c r="C249" s="21" t="s">
        <v>17</v>
      </c>
      <c r="D249" s="15">
        <f>SUM(D250:D251)</f>
        <v>31268</v>
      </c>
      <c r="E249" s="15">
        <f>SUM(E250:E251)</f>
        <v>15850.990000000002</v>
      </c>
      <c r="F249" s="73">
        <f>E249/D249*100</f>
        <v>50.693968274274027</v>
      </c>
    </row>
    <row r="250" spans="1:9" ht="12.75" customHeight="1">
      <c r="A250" s="77"/>
      <c r="B250" s="20"/>
      <c r="C250" s="22" t="s">
        <v>27</v>
      </c>
      <c r="D250" s="23">
        <v>1000</v>
      </c>
      <c r="E250" s="23">
        <v>0</v>
      </c>
      <c r="F250" s="82"/>
    </row>
    <row r="251" spans="1:9" ht="12.75" customHeight="1">
      <c r="A251" s="77"/>
      <c r="B251" s="20"/>
      <c r="C251" s="22" t="s">
        <v>18</v>
      </c>
      <c r="D251" s="23">
        <f>SUM(D252:D253)</f>
        <v>30268</v>
      </c>
      <c r="E251" s="23">
        <f>SUM(E252:E253)</f>
        <v>15850.990000000002</v>
      </c>
      <c r="F251" s="82"/>
    </row>
    <row r="252" spans="1:9" ht="12.75" customHeight="1">
      <c r="A252" s="77"/>
      <c r="B252" s="20"/>
      <c r="C252" s="25" t="s">
        <v>22</v>
      </c>
      <c r="D252" s="17">
        <v>29068</v>
      </c>
      <c r="E252" s="17">
        <v>15030.54</v>
      </c>
      <c r="F252" s="74"/>
    </row>
    <row r="253" spans="1:9" ht="12.75" customHeight="1">
      <c r="A253" s="77"/>
      <c r="B253" s="20"/>
      <c r="C253" s="24" t="s">
        <v>19</v>
      </c>
      <c r="D253" s="17">
        <v>1200</v>
      </c>
      <c r="E253" s="17">
        <v>820.45</v>
      </c>
      <c r="F253" s="74"/>
    </row>
    <row r="254" spans="1:9" ht="12.75" customHeight="1">
      <c r="A254" s="79"/>
      <c r="B254" s="10">
        <v>85295</v>
      </c>
      <c r="C254" s="27" t="s">
        <v>23</v>
      </c>
      <c r="D254" s="19">
        <f>SUM(D255)</f>
        <v>100495</v>
      </c>
      <c r="E254" s="19">
        <f>SUM(E255)</f>
        <v>39603.74</v>
      </c>
      <c r="F254" s="70">
        <f>E254/D254*100</f>
        <v>39.40866709786556</v>
      </c>
      <c r="I254" s="127"/>
    </row>
    <row r="255" spans="1:9" ht="12.75" customHeight="1">
      <c r="A255" s="78"/>
      <c r="B255" s="13"/>
      <c r="C255" s="21" t="s">
        <v>17</v>
      </c>
      <c r="D255" s="15">
        <f>SUM(D256:D257)</f>
        <v>100495</v>
      </c>
      <c r="E255" s="15">
        <f>SUM(E256:E257)</f>
        <v>39603.74</v>
      </c>
      <c r="F255" s="73">
        <f>E255/D255*100</f>
        <v>39.40866709786556</v>
      </c>
    </row>
    <row r="256" spans="1:9" ht="12.75" customHeight="1">
      <c r="A256" s="78"/>
      <c r="B256" s="13"/>
      <c r="C256" s="22" t="s">
        <v>27</v>
      </c>
      <c r="D256" s="23">
        <v>42495</v>
      </c>
      <c r="E256" s="23">
        <v>23905.68</v>
      </c>
      <c r="F256" s="82"/>
    </row>
    <row r="257" spans="1:6" ht="12.75" customHeight="1">
      <c r="A257" s="78"/>
      <c r="B257" s="13"/>
      <c r="C257" s="22" t="s">
        <v>18</v>
      </c>
      <c r="D257" s="23">
        <f>SUM(D258:D258)</f>
        <v>58000</v>
      </c>
      <c r="E257" s="23">
        <f>SUM(E258:E258)</f>
        <v>15698.06</v>
      </c>
      <c r="F257" s="82"/>
    </row>
    <row r="258" spans="1:6" ht="12.75" customHeight="1">
      <c r="A258" s="78"/>
      <c r="B258" s="13"/>
      <c r="C258" s="24" t="s">
        <v>19</v>
      </c>
      <c r="D258" s="15">
        <v>58000</v>
      </c>
      <c r="E258" s="15">
        <v>15698.06</v>
      </c>
      <c r="F258" s="81"/>
    </row>
    <row r="259" spans="1:6" ht="12.75" customHeight="1">
      <c r="A259" s="69">
        <v>854</v>
      </c>
      <c r="B259" s="8"/>
      <c r="C259" s="8" t="s">
        <v>79</v>
      </c>
      <c r="D259" s="9">
        <f>SUM(D260+D263)</f>
        <v>12406</v>
      </c>
      <c r="E259" s="9">
        <f>SUM(E260+E263)</f>
        <v>8329.5</v>
      </c>
      <c r="F259" s="70">
        <f>E259/D259*100</f>
        <v>67.140899564726737</v>
      </c>
    </row>
    <row r="260" spans="1:6" ht="24" customHeight="1">
      <c r="A260" s="115"/>
      <c r="B260" s="10">
        <v>85406</v>
      </c>
      <c r="C260" s="52" t="s">
        <v>80</v>
      </c>
      <c r="D260" s="19">
        <f>SUM(D261)</f>
        <v>1680</v>
      </c>
      <c r="E260" s="19">
        <f>SUM(E261)</f>
        <v>840</v>
      </c>
      <c r="F260" s="70">
        <f>E260/D260*100</f>
        <v>50</v>
      </c>
    </row>
    <row r="261" spans="1:6" ht="12.75" customHeight="1">
      <c r="A261" s="79"/>
      <c r="B261" s="121"/>
      <c r="C261" s="21" t="s">
        <v>17</v>
      </c>
      <c r="D261" s="15">
        <f>SUM(D262:D262)</f>
        <v>1680</v>
      </c>
      <c r="E261" s="15">
        <f>SUM(E262:E262)</f>
        <v>840</v>
      </c>
      <c r="F261" s="73">
        <f>E261/D261*100</f>
        <v>50</v>
      </c>
    </row>
    <row r="262" spans="1:6" ht="12.75" customHeight="1">
      <c r="A262" s="79"/>
      <c r="B262" s="121"/>
      <c r="C262" s="38" t="s">
        <v>44</v>
      </c>
      <c r="D262" s="17">
        <v>1680</v>
      </c>
      <c r="E262" s="17">
        <v>840</v>
      </c>
      <c r="F262" s="74"/>
    </row>
    <row r="263" spans="1:6" ht="12.75" customHeight="1">
      <c r="A263" s="79"/>
      <c r="B263" s="10">
        <v>85415</v>
      </c>
      <c r="C263" s="18" t="s">
        <v>81</v>
      </c>
      <c r="D263" s="19">
        <f>SUM(D264)</f>
        <v>10726</v>
      </c>
      <c r="E263" s="19">
        <f>SUM(E264)</f>
        <v>7489.5</v>
      </c>
      <c r="F263" s="70">
        <f>E263/D263*100</f>
        <v>69.825657281372372</v>
      </c>
    </row>
    <row r="264" spans="1:6" ht="12.75" customHeight="1">
      <c r="A264" s="78"/>
      <c r="B264" s="121"/>
      <c r="C264" s="21" t="s">
        <v>17</v>
      </c>
      <c r="D264" s="15">
        <f>SUM(D265:D265)</f>
        <v>10726</v>
      </c>
      <c r="E264" s="15">
        <f>SUM(E265:E265)</f>
        <v>7489.5</v>
      </c>
      <c r="F264" s="73">
        <f>E264/D264*100</f>
        <v>69.825657281372372</v>
      </c>
    </row>
    <row r="265" spans="1:6" ht="12.75" customHeight="1">
      <c r="A265" s="78"/>
      <c r="B265" s="121"/>
      <c r="C265" s="22" t="s">
        <v>27</v>
      </c>
      <c r="D265" s="15">
        <v>10726</v>
      </c>
      <c r="E265" s="15">
        <v>7489.5</v>
      </c>
      <c r="F265" s="81"/>
    </row>
    <row r="266" spans="1:6" ht="12.75" customHeight="1">
      <c r="A266" s="98">
        <v>900</v>
      </c>
      <c r="B266" s="40"/>
      <c r="C266" s="40" t="s">
        <v>82</v>
      </c>
      <c r="D266" s="41">
        <f>SUM(D267,D271,D277)</f>
        <v>193200</v>
      </c>
      <c r="E266" s="41">
        <f>SUM(E267,E271,E277)</f>
        <v>41378.85</v>
      </c>
      <c r="F266" s="112">
        <f>E266/D266*100</f>
        <v>21.417624223602484</v>
      </c>
    </row>
    <row r="267" spans="1:6" ht="12.75" customHeight="1">
      <c r="A267" s="115"/>
      <c r="B267" s="10">
        <v>90003</v>
      </c>
      <c r="C267" s="18" t="s">
        <v>83</v>
      </c>
      <c r="D267" s="19">
        <f t="shared" ref="D267:E269" si="2">SUM(D268)</f>
        <v>12000</v>
      </c>
      <c r="E267" s="19">
        <f t="shared" si="2"/>
        <v>4413.17</v>
      </c>
      <c r="F267" s="70">
        <f>E267/D267*100</f>
        <v>36.77641666666667</v>
      </c>
    </row>
    <row r="268" spans="1:6" ht="12.75" customHeight="1">
      <c r="A268" s="79"/>
      <c r="B268" s="33"/>
      <c r="C268" s="21" t="s">
        <v>17</v>
      </c>
      <c r="D268" s="15">
        <f t="shared" si="2"/>
        <v>12000</v>
      </c>
      <c r="E268" s="15">
        <f t="shared" si="2"/>
        <v>4413.17</v>
      </c>
      <c r="F268" s="73">
        <f>E268/D268*100</f>
        <v>36.77641666666667</v>
      </c>
    </row>
    <row r="269" spans="1:6" ht="12.75" customHeight="1">
      <c r="A269" s="79"/>
      <c r="B269" s="33"/>
      <c r="C269" s="22" t="s">
        <v>18</v>
      </c>
      <c r="D269" s="17">
        <f t="shared" si="2"/>
        <v>12000</v>
      </c>
      <c r="E269" s="17">
        <f t="shared" si="2"/>
        <v>4413.17</v>
      </c>
      <c r="F269" s="74"/>
    </row>
    <row r="270" spans="1:6" ht="12.75" customHeight="1">
      <c r="A270" s="78"/>
      <c r="B270" s="13"/>
      <c r="C270" s="24" t="s">
        <v>19</v>
      </c>
      <c r="D270" s="17">
        <v>12000</v>
      </c>
      <c r="E270" s="17">
        <v>4413.17</v>
      </c>
      <c r="F270" s="74"/>
    </row>
    <row r="271" spans="1:6" ht="12.75" customHeight="1">
      <c r="A271" s="115"/>
      <c r="B271" s="10">
        <v>90015</v>
      </c>
      <c r="C271" s="27" t="s">
        <v>84</v>
      </c>
      <c r="D271" s="19">
        <f>SUM(D272+D274)</f>
        <v>179200</v>
      </c>
      <c r="E271" s="19">
        <f>SUM(E272+E274)</f>
        <v>36917.68</v>
      </c>
      <c r="F271" s="70">
        <f>E271/D271*100</f>
        <v>20.60138392857143</v>
      </c>
    </row>
    <row r="272" spans="1:6" ht="12.75" customHeight="1">
      <c r="A272" s="77"/>
      <c r="B272" s="20"/>
      <c r="C272" s="21" t="s">
        <v>43</v>
      </c>
      <c r="D272" s="15">
        <f>SUM(D273)</f>
        <v>84000</v>
      </c>
      <c r="E272" s="15">
        <f>SUM(E273)</f>
        <v>281.42</v>
      </c>
      <c r="F272" s="122">
        <f>E272/D272*100</f>
        <v>0.33502380952380956</v>
      </c>
    </row>
    <row r="273" spans="1:6" ht="12.75" customHeight="1">
      <c r="A273" s="77"/>
      <c r="B273" s="20"/>
      <c r="C273" s="16" t="s">
        <v>14</v>
      </c>
      <c r="D273" s="17">
        <v>84000</v>
      </c>
      <c r="E273" s="17">
        <v>281.42</v>
      </c>
      <c r="F273" s="73"/>
    </row>
    <row r="274" spans="1:6" ht="12.75" customHeight="1">
      <c r="A274" s="78"/>
      <c r="B274" s="13"/>
      <c r="C274" s="21" t="s">
        <v>17</v>
      </c>
      <c r="D274" s="15">
        <f>SUM(D275)</f>
        <v>95200</v>
      </c>
      <c r="E274" s="15">
        <f>SUM(E275)</f>
        <v>36636.26</v>
      </c>
      <c r="F274" s="73">
        <f>E274/D274*100</f>
        <v>38.483466386554625</v>
      </c>
    </row>
    <row r="275" spans="1:6" ht="12.75" customHeight="1">
      <c r="A275" s="78"/>
      <c r="B275" s="13"/>
      <c r="C275" s="22" t="s">
        <v>18</v>
      </c>
      <c r="D275" s="17">
        <f>SUM(D276)</f>
        <v>95200</v>
      </c>
      <c r="E275" s="17">
        <f>SUM(E276)</f>
        <v>36636.26</v>
      </c>
      <c r="F275" s="74"/>
    </row>
    <row r="276" spans="1:6" ht="12.75" customHeight="1">
      <c r="A276" s="78"/>
      <c r="B276" s="13"/>
      <c r="C276" s="128" t="s">
        <v>19</v>
      </c>
      <c r="D276" s="53">
        <v>95200</v>
      </c>
      <c r="E276" s="53">
        <v>36636.26</v>
      </c>
      <c r="F276" s="74"/>
    </row>
    <row r="277" spans="1:6" ht="12.75" customHeight="1">
      <c r="A277" s="79"/>
      <c r="B277" s="33">
        <v>90095</v>
      </c>
      <c r="C277" s="143" t="s">
        <v>23</v>
      </c>
      <c r="D277" s="144">
        <f t="shared" ref="D277:E279" si="3">SUM(D278)</f>
        <v>2000</v>
      </c>
      <c r="E277" s="144">
        <f t="shared" si="3"/>
        <v>48</v>
      </c>
      <c r="F277" s="73">
        <f>E277/D277*100</f>
        <v>2.4</v>
      </c>
    </row>
    <row r="278" spans="1:6" ht="12.75" customHeight="1">
      <c r="A278" s="78"/>
      <c r="B278" s="13"/>
      <c r="C278" s="88" t="s">
        <v>17</v>
      </c>
      <c r="D278" s="89">
        <f t="shared" si="3"/>
        <v>2000</v>
      </c>
      <c r="E278" s="89">
        <f t="shared" si="3"/>
        <v>48</v>
      </c>
      <c r="F278" s="73">
        <f>E278/D278*100</f>
        <v>2.4</v>
      </c>
    </row>
    <row r="279" spans="1:6" ht="12.75" customHeight="1">
      <c r="A279" s="78"/>
      <c r="B279" s="13"/>
      <c r="C279" s="22" t="s">
        <v>18</v>
      </c>
      <c r="D279" s="17">
        <f t="shared" si="3"/>
        <v>2000</v>
      </c>
      <c r="E279" s="17">
        <f t="shared" si="3"/>
        <v>48</v>
      </c>
      <c r="F279" s="74"/>
    </row>
    <row r="280" spans="1:6" ht="12.75" customHeight="1">
      <c r="A280" s="78"/>
      <c r="B280" s="13"/>
      <c r="C280" s="24" t="s">
        <v>19</v>
      </c>
      <c r="D280" s="17">
        <v>2000</v>
      </c>
      <c r="E280" s="17">
        <v>48</v>
      </c>
      <c r="F280" s="74"/>
    </row>
    <row r="281" spans="1:6" ht="12.75" customHeight="1">
      <c r="A281" s="98">
        <v>921</v>
      </c>
      <c r="B281" s="40"/>
      <c r="C281" s="40" t="s">
        <v>85</v>
      </c>
      <c r="D281" s="41">
        <f>SUM(D284)</f>
        <v>168500</v>
      </c>
      <c r="E281" s="41">
        <f>SUM(E284)</f>
        <v>84248</v>
      </c>
      <c r="F281" s="112">
        <f>E281/D281*100</f>
        <v>49.998813056379824</v>
      </c>
    </row>
    <row r="282" spans="1:6" ht="12.75" customHeight="1">
      <c r="A282" s="124"/>
      <c r="B282" s="10">
        <v>92116</v>
      </c>
      <c r="C282" s="27" t="s">
        <v>86</v>
      </c>
      <c r="D282" s="19">
        <f>SUM(D283)</f>
        <v>168500</v>
      </c>
      <c r="E282" s="19">
        <f>SUM(E283)</f>
        <v>84248</v>
      </c>
      <c r="F282" s="70">
        <f>E282/D282*100</f>
        <v>49.998813056379824</v>
      </c>
    </row>
    <row r="283" spans="1:6" ht="12.75" customHeight="1">
      <c r="A283" s="124"/>
      <c r="B283" s="13"/>
      <c r="C283" s="25" t="s">
        <v>17</v>
      </c>
      <c r="D283" s="17">
        <f>SUM(D284)</f>
        <v>168500</v>
      </c>
      <c r="E283" s="17">
        <f>SUM(E284)</f>
        <v>84248</v>
      </c>
      <c r="F283" s="73">
        <f>E283/D283*100</f>
        <v>49.998813056379824</v>
      </c>
    </row>
    <row r="284" spans="1:6" ht="12.75" customHeight="1">
      <c r="A284" s="124"/>
      <c r="B284" s="13"/>
      <c r="C284" s="38" t="s">
        <v>44</v>
      </c>
      <c r="D284" s="17">
        <v>168500</v>
      </c>
      <c r="E284" s="17">
        <v>84248</v>
      </c>
      <c r="F284" s="74"/>
    </row>
    <row r="285" spans="1:6" ht="12.75" customHeight="1">
      <c r="A285" s="69">
        <v>926</v>
      </c>
      <c r="B285" s="7"/>
      <c r="C285" s="8" t="s">
        <v>87</v>
      </c>
      <c r="D285" s="9">
        <f t="shared" ref="D285:E287" si="4">SUM(D286)</f>
        <v>20000</v>
      </c>
      <c r="E285" s="9">
        <f t="shared" si="4"/>
        <v>9000</v>
      </c>
      <c r="F285" s="70">
        <f>E285/D285*100</f>
        <v>45</v>
      </c>
    </row>
    <row r="286" spans="1:6" ht="12.75" customHeight="1">
      <c r="A286" s="79"/>
      <c r="B286" s="10">
        <v>92605</v>
      </c>
      <c r="C286" s="18" t="s">
        <v>88</v>
      </c>
      <c r="D286" s="19">
        <f t="shared" si="4"/>
        <v>20000</v>
      </c>
      <c r="E286" s="19">
        <f t="shared" si="4"/>
        <v>9000</v>
      </c>
      <c r="F286" s="70">
        <f>E286/D286*100</f>
        <v>45</v>
      </c>
    </row>
    <row r="287" spans="1:6" ht="12.75" customHeight="1">
      <c r="A287" s="79"/>
      <c r="B287" s="13"/>
      <c r="C287" s="25" t="s">
        <v>17</v>
      </c>
      <c r="D287" s="17">
        <f t="shared" si="4"/>
        <v>20000</v>
      </c>
      <c r="E287" s="17">
        <f t="shared" si="4"/>
        <v>9000</v>
      </c>
      <c r="F287" s="73">
        <f>E287/D287*100</f>
        <v>45</v>
      </c>
    </row>
    <row r="288" spans="1:6" ht="12.75" customHeight="1">
      <c r="A288" s="79"/>
      <c r="B288" s="13"/>
      <c r="C288" s="145" t="s">
        <v>44</v>
      </c>
      <c r="D288" s="53">
        <v>20000</v>
      </c>
      <c r="E288" s="53">
        <v>9000</v>
      </c>
      <c r="F288" s="74"/>
    </row>
    <row r="289" spans="1:6" ht="12.75" customHeight="1">
      <c r="A289" s="148" t="s">
        <v>89</v>
      </c>
      <c r="B289" s="149"/>
      <c r="C289" s="150"/>
      <c r="D289" s="146">
        <f>SUM(D6+D19+D27+D36+D45+D51+D87+D93+D126+D121+D134+D193+D205+D259+D266+D281+D285)</f>
        <v>9421685.0500000007</v>
      </c>
      <c r="E289" s="146">
        <f>SUM(E6+E19+E27+E36+E45+E51+E87+E93+E126+E121+E134+E193+E205+E259+E266+E281+E285)</f>
        <v>4463990.8899999987</v>
      </c>
      <c r="F289" s="147">
        <f>E289/D289*100</f>
        <v>47.379962992925542</v>
      </c>
    </row>
    <row r="290" spans="1:6" ht="15">
      <c r="A290" s="48"/>
      <c r="B290" s="48"/>
      <c r="C290" s="48"/>
      <c r="D290" s="49"/>
      <c r="E290" s="49"/>
      <c r="F290" s="50"/>
    </row>
    <row r="291" spans="1:6" ht="15">
      <c r="A291" s="48"/>
      <c r="B291" s="48"/>
      <c r="C291" s="48"/>
      <c r="D291" s="49"/>
      <c r="E291" s="49"/>
      <c r="F291" s="50"/>
    </row>
    <row r="292" spans="1:6" ht="15">
      <c r="A292" s="48"/>
      <c r="B292" s="48"/>
      <c r="C292" s="48"/>
      <c r="D292" s="49"/>
      <c r="E292" s="49"/>
      <c r="F292" s="50"/>
    </row>
    <row r="293" spans="1:6" ht="15">
      <c r="A293" s="48"/>
      <c r="B293" s="48"/>
      <c r="C293" s="48"/>
      <c r="D293" s="49"/>
      <c r="E293" s="49"/>
      <c r="F293" s="48"/>
    </row>
    <row r="294" spans="1:6" ht="15">
      <c r="A294" s="48"/>
      <c r="B294" s="48"/>
      <c r="C294" s="48"/>
      <c r="D294" s="48"/>
      <c r="E294" s="48"/>
      <c r="F294" s="50"/>
    </row>
    <row r="295" spans="1:6" ht="15">
      <c r="A295" s="48"/>
      <c r="B295" s="48"/>
      <c r="C295" s="48"/>
      <c r="D295" s="48"/>
      <c r="E295" s="48"/>
      <c r="F295" s="50"/>
    </row>
    <row r="296" spans="1:6" ht="15">
      <c r="A296" s="48"/>
      <c r="B296" s="48"/>
      <c r="C296" s="48"/>
      <c r="D296" s="48"/>
      <c r="E296" s="48"/>
      <c r="F296" s="50"/>
    </row>
    <row r="297" spans="1:6" ht="15">
      <c r="A297" s="48"/>
      <c r="B297" s="48"/>
      <c r="C297" s="48"/>
      <c r="D297" s="48"/>
      <c r="E297" s="48"/>
      <c r="F297" s="50"/>
    </row>
    <row r="298" spans="1:6" ht="15">
      <c r="A298" s="48"/>
      <c r="B298" s="48"/>
      <c r="C298" s="48"/>
      <c r="D298" s="48"/>
      <c r="E298" s="48"/>
      <c r="F298" s="50"/>
    </row>
    <row r="299" spans="1:6" ht="15">
      <c r="A299" s="48"/>
      <c r="B299" s="48"/>
      <c r="C299" s="48"/>
      <c r="D299" s="48"/>
      <c r="E299" s="48"/>
      <c r="F299" s="50"/>
    </row>
    <row r="300" spans="1:6" ht="15">
      <c r="A300" s="48"/>
      <c r="B300" s="48"/>
      <c r="C300" s="48"/>
      <c r="D300" s="48"/>
      <c r="E300" s="48"/>
      <c r="F300" s="50"/>
    </row>
    <row r="301" spans="1:6" ht="15">
      <c r="A301" s="48"/>
      <c r="B301" s="48"/>
      <c r="C301" s="48"/>
      <c r="D301" s="48"/>
      <c r="E301" s="48"/>
      <c r="F301" s="50"/>
    </row>
    <row r="302" spans="1:6" ht="15">
      <c r="A302" s="48"/>
      <c r="B302" s="48"/>
      <c r="C302" s="48"/>
      <c r="D302" s="48"/>
      <c r="E302" s="48"/>
      <c r="F302" s="50"/>
    </row>
    <row r="303" spans="1:6" ht="15">
      <c r="A303" s="48"/>
      <c r="B303" s="48"/>
      <c r="C303" s="48"/>
      <c r="D303" s="48"/>
      <c r="E303" s="48"/>
      <c r="F303" s="50"/>
    </row>
    <row r="304" spans="1:6" ht="15">
      <c r="A304" s="48"/>
      <c r="B304" s="48"/>
      <c r="C304" s="48"/>
      <c r="D304" s="48"/>
      <c r="E304" s="48"/>
      <c r="F304" s="50"/>
    </row>
    <row r="305" spans="1:6" ht="15">
      <c r="A305" s="48"/>
      <c r="B305" s="48"/>
      <c r="C305" s="48"/>
      <c r="D305" s="48"/>
      <c r="E305" s="48"/>
      <c r="F305" s="50"/>
    </row>
    <row r="306" spans="1:6" ht="15">
      <c r="A306" s="48"/>
      <c r="B306" s="48"/>
      <c r="C306" s="48"/>
      <c r="D306" s="48"/>
      <c r="E306" s="48"/>
      <c r="F306" s="50"/>
    </row>
    <row r="307" spans="1:6" ht="15">
      <c r="A307" s="48"/>
      <c r="B307" s="48"/>
      <c r="C307" s="48"/>
      <c r="D307" s="48"/>
      <c r="E307" s="48"/>
      <c r="F307" s="50"/>
    </row>
    <row r="308" spans="1:6" ht="15">
      <c r="A308" s="48"/>
      <c r="B308" s="48"/>
      <c r="C308" s="48"/>
      <c r="D308" s="48"/>
      <c r="E308" s="48"/>
      <c r="F308" s="50"/>
    </row>
    <row r="309" spans="1:6" ht="15">
      <c r="A309" s="48"/>
      <c r="B309" s="48"/>
      <c r="C309" s="48"/>
      <c r="D309" s="48"/>
      <c r="E309" s="48"/>
      <c r="F309" s="50"/>
    </row>
    <row r="310" spans="1:6" ht="15">
      <c r="A310" s="48"/>
      <c r="B310" s="48"/>
      <c r="C310" s="48"/>
      <c r="D310" s="48"/>
      <c r="E310" s="48"/>
      <c r="F310" s="50"/>
    </row>
    <row r="311" spans="1:6" ht="15">
      <c r="A311" s="48"/>
      <c r="B311" s="48"/>
      <c r="C311" s="48"/>
      <c r="D311" s="48"/>
      <c r="E311" s="48"/>
      <c r="F311" s="50"/>
    </row>
    <row r="312" spans="1:6" ht="15">
      <c r="A312" s="48"/>
      <c r="B312" s="48"/>
      <c r="C312" s="48"/>
      <c r="D312" s="48"/>
      <c r="E312" s="48"/>
      <c r="F312" s="50"/>
    </row>
    <row r="313" spans="1:6" ht="15">
      <c r="A313" s="48"/>
      <c r="B313" s="48"/>
      <c r="C313" s="48"/>
      <c r="D313" s="48"/>
      <c r="E313" s="48"/>
      <c r="F313" s="50"/>
    </row>
    <row r="314" spans="1:6" ht="15">
      <c r="A314" s="48"/>
      <c r="B314" s="48"/>
      <c r="C314" s="48"/>
      <c r="D314" s="48"/>
      <c r="E314" s="48"/>
      <c r="F314" s="50"/>
    </row>
    <row r="315" spans="1:6" ht="15">
      <c r="A315" s="48"/>
      <c r="B315" s="48"/>
      <c r="C315" s="48"/>
      <c r="D315" s="48"/>
      <c r="E315" s="48"/>
      <c r="F315" s="50"/>
    </row>
    <row r="316" spans="1:6" ht="15">
      <c r="A316" s="48"/>
      <c r="B316" s="48"/>
      <c r="C316" s="48"/>
      <c r="D316" s="48"/>
      <c r="E316" s="48"/>
      <c r="F316" s="50"/>
    </row>
    <row r="317" spans="1:6" ht="15">
      <c r="A317" s="48"/>
      <c r="B317" s="48"/>
      <c r="C317" s="48"/>
      <c r="D317" s="48"/>
      <c r="E317" s="48"/>
      <c r="F317" s="50"/>
    </row>
    <row r="318" spans="1:6" ht="15">
      <c r="A318" s="48"/>
      <c r="B318" s="48"/>
      <c r="C318" s="48"/>
      <c r="D318" s="48"/>
      <c r="E318" s="48"/>
      <c r="F318" s="50"/>
    </row>
    <row r="319" spans="1:6" ht="15">
      <c r="A319" s="48"/>
      <c r="B319" s="48"/>
      <c r="C319" s="48"/>
      <c r="D319" s="48"/>
      <c r="E319" s="48"/>
      <c r="F319" s="50"/>
    </row>
    <row r="320" spans="1:6" ht="15">
      <c r="A320" s="48"/>
      <c r="B320" s="48"/>
      <c r="C320" s="48"/>
      <c r="D320" s="48"/>
      <c r="E320" s="48"/>
      <c r="F320" s="50"/>
    </row>
    <row r="321" spans="1:6" ht="15">
      <c r="A321" s="48"/>
      <c r="B321" s="48"/>
      <c r="C321" s="48"/>
      <c r="D321" s="48"/>
      <c r="E321" s="48"/>
      <c r="F321" s="50"/>
    </row>
    <row r="322" spans="1:6" ht="15">
      <c r="A322" s="48"/>
      <c r="B322" s="48"/>
      <c r="C322" s="48"/>
      <c r="D322" s="48"/>
      <c r="E322" s="48"/>
      <c r="F322" s="50"/>
    </row>
    <row r="323" spans="1:6" ht="15">
      <c r="A323" s="48"/>
      <c r="B323" s="48"/>
      <c r="C323" s="48"/>
      <c r="D323" s="48"/>
      <c r="E323" s="48"/>
      <c r="F323" s="50"/>
    </row>
    <row r="324" spans="1:6" ht="15">
      <c r="A324" s="48"/>
      <c r="B324" s="48"/>
      <c r="C324" s="48"/>
      <c r="D324" s="48"/>
      <c r="E324" s="48"/>
      <c r="F324" s="50"/>
    </row>
    <row r="325" spans="1:6" ht="15">
      <c r="A325" s="48"/>
      <c r="B325" s="48"/>
      <c r="C325" s="48"/>
      <c r="D325" s="48"/>
      <c r="E325" s="48"/>
      <c r="F325" s="50"/>
    </row>
    <row r="326" spans="1:6" ht="15">
      <c r="A326" s="48"/>
      <c r="B326" s="48"/>
      <c r="C326" s="48"/>
      <c r="D326" s="48"/>
      <c r="E326" s="48"/>
      <c r="F326" s="50"/>
    </row>
    <row r="327" spans="1:6" ht="15">
      <c r="A327" s="48"/>
      <c r="B327" s="48"/>
      <c r="C327" s="48"/>
      <c r="D327" s="48"/>
      <c r="E327" s="48"/>
      <c r="F327" s="50"/>
    </row>
    <row r="328" spans="1:6" ht="15">
      <c r="A328" s="48"/>
      <c r="B328" s="48"/>
      <c r="C328" s="48"/>
      <c r="D328" s="48"/>
      <c r="E328" s="48"/>
      <c r="F328" s="50"/>
    </row>
    <row r="329" spans="1:6" ht="15">
      <c r="A329" s="48"/>
      <c r="B329" s="48"/>
      <c r="C329" s="48"/>
      <c r="D329" s="48"/>
      <c r="E329" s="48"/>
      <c r="F329" s="50"/>
    </row>
    <row r="330" spans="1:6" ht="15">
      <c r="A330" s="48"/>
      <c r="B330" s="48"/>
      <c r="C330" s="48"/>
      <c r="D330" s="48"/>
      <c r="E330" s="48"/>
      <c r="F330" s="50"/>
    </row>
    <row r="331" spans="1:6" ht="15">
      <c r="A331" s="48"/>
      <c r="B331" s="48"/>
      <c r="C331" s="48"/>
      <c r="D331" s="48"/>
      <c r="E331" s="48"/>
      <c r="F331" s="50"/>
    </row>
    <row r="332" spans="1:6" ht="15">
      <c r="A332" s="48"/>
      <c r="B332" s="48"/>
      <c r="C332" s="48"/>
      <c r="D332" s="48"/>
      <c r="E332" s="48"/>
      <c r="F332" s="50"/>
    </row>
    <row r="333" spans="1:6" ht="15">
      <c r="A333" s="48"/>
      <c r="B333" s="48"/>
      <c r="C333" s="48"/>
      <c r="D333" s="48"/>
      <c r="E333" s="48"/>
      <c r="F333" s="50"/>
    </row>
    <row r="334" spans="1:6" ht="15">
      <c r="A334" s="48"/>
      <c r="B334" s="48"/>
      <c r="C334" s="48"/>
      <c r="D334" s="48"/>
      <c r="E334" s="48"/>
      <c r="F334" s="50"/>
    </row>
    <row r="335" spans="1:6" ht="15">
      <c r="A335" s="48"/>
      <c r="B335" s="48"/>
      <c r="C335" s="48"/>
      <c r="D335" s="48"/>
      <c r="E335" s="48"/>
      <c r="F335" s="50"/>
    </row>
    <row r="336" spans="1:6" ht="15">
      <c r="A336" s="48"/>
      <c r="B336" s="48"/>
      <c r="C336" s="48"/>
      <c r="D336" s="48"/>
      <c r="E336" s="48"/>
      <c r="F336" s="50"/>
    </row>
    <row r="337" spans="1:6" ht="15">
      <c r="A337" s="48"/>
      <c r="B337" s="48"/>
      <c r="C337" s="48"/>
      <c r="D337" s="48"/>
      <c r="E337" s="48"/>
      <c r="F337" s="50"/>
    </row>
    <row r="338" spans="1:6" ht="15">
      <c r="A338" s="48"/>
      <c r="B338" s="48"/>
      <c r="C338" s="48"/>
      <c r="D338" s="48"/>
      <c r="E338" s="48"/>
      <c r="F338" s="50"/>
    </row>
  </sheetData>
  <mergeCells count="1">
    <mergeCell ref="A289:C289"/>
  </mergeCells>
  <pageMargins left="0.67013888888888884" right="0.44027777777777777" top="0.78749999999999998" bottom="0.78333333333333333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6</vt:i4>
      </vt:variant>
    </vt:vector>
  </HeadingPairs>
  <TitlesOfParts>
    <vt:vector size="8" baseType="lpstr">
      <vt:lpstr>wydatki</vt:lpstr>
      <vt:lpstr>Arkusz1</vt:lpstr>
      <vt:lpstr>Excel_BuiltIn_Print_Area_3_1</vt:lpstr>
      <vt:lpstr>Excel_BuiltIn_Print_Area_3_1_1</vt:lpstr>
      <vt:lpstr>Excel_BuiltIn_Print_Area_3_1_1_1</vt:lpstr>
      <vt:lpstr>Excel_BuiltIn_Print_Area_4_1</vt:lpstr>
      <vt:lpstr>Excel_BuiltIn_Print_Area_4_1_1</vt:lpstr>
      <vt:lpstr>wydatki!Obszar_wydruku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Heleniak Beata</cp:lastModifiedBy>
  <cp:lastPrinted>2012-08-16T07:29:43Z</cp:lastPrinted>
  <dcterms:created xsi:type="dcterms:W3CDTF">2011-07-28T10:18:07Z</dcterms:created>
  <dcterms:modified xsi:type="dcterms:W3CDTF">2012-09-19T07:09:45Z</dcterms:modified>
</cp:coreProperties>
</file>