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980" windowHeight="9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<sst xmlns="http://schemas.openxmlformats.org/spreadsheetml/2006/main" count="235" uniqueCount="101">
  <si>
    <t>Tabela Nr 3</t>
  </si>
  <si>
    <t>III.</t>
  </si>
  <si>
    <t>Wykonanie wydatków w I półroczu 2009 roku</t>
  </si>
  <si>
    <t>Plan wg</t>
  </si>
  <si>
    <t>Wykonanie</t>
  </si>
  <si>
    <t>Dział</t>
  </si>
  <si>
    <t>Rozdział</t>
  </si>
  <si>
    <t>Nazwa</t>
  </si>
  <si>
    <t>uchwały</t>
  </si>
  <si>
    <t>%</t>
  </si>
  <si>
    <t>O10</t>
  </si>
  <si>
    <t>Rolnictwo i łowiectwo</t>
  </si>
  <si>
    <t>O1010</t>
  </si>
  <si>
    <t>Infrastruktura wodociągowa i sanitacyjna wsi</t>
  </si>
  <si>
    <t>Wydatki majątkowe :</t>
  </si>
  <si>
    <t>O1030</t>
  </si>
  <si>
    <t>Izby rolnicze</t>
  </si>
  <si>
    <t>Wydatki bieżące, w tym:</t>
  </si>
  <si>
    <t>pozostałe wydatki</t>
  </si>
  <si>
    <t>O1095</t>
  </si>
  <si>
    <t xml:space="preserve">Pozostała działalność </t>
  </si>
  <si>
    <t>wynagrodzenia</t>
  </si>
  <si>
    <t>pochodne od wynagrodzeń</t>
  </si>
  <si>
    <t>Wytwarzanie i zaopatrywanie w energię</t>
  </si>
  <si>
    <t>elektryczną, wodę i gaz</t>
  </si>
  <si>
    <t>Dostarczanie wody</t>
  </si>
  <si>
    <t>Transport i łączność</t>
  </si>
  <si>
    <t>Drogi publiczne gminne</t>
  </si>
  <si>
    <t>Wydatki majątkowe</t>
  </si>
  <si>
    <t>Gospodarka mieszkaniowa</t>
  </si>
  <si>
    <t>Gospodarka gruntami i nieruchomościami</t>
  </si>
  <si>
    <t xml:space="preserve">wynagrodzenia </t>
  </si>
  <si>
    <t>Działalność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</si>
  <si>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</si>
  <si>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</si>
  <si>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</si>
  <si>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</si>
  <si>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</si>
  <si>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j.s.t.</t>
  </si>
  <si>
    <t>Pozostała działalność</t>
  </si>
  <si>
    <t xml:space="preserve">Urzędy naczelnych organów władzy </t>
  </si>
  <si>
    <t>państwowej, kontroli i ochrony prawa</t>
  </si>
  <si>
    <t>oraz sądownictwa</t>
  </si>
  <si>
    <t>państwowej,kontroli i ochrony prawa</t>
  </si>
  <si>
    <t>Wybory do Parlamentu Europejskiego</t>
  </si>
  <si>
    <t xml:space="preserve">Bezpieczeństwo publiczne i </t>
  </si>
  <si>
    <t>ochrona przeciwpożarowa</t>
  </si>
  <si>
    <t>Jednostki terenowe Policji</t>
  </si>
  <si>
    <t>Jednostki powiatowe</t>
  </si>
  <si>
    <t>Ochotnicze Straże Pożarne</t>
  </si>
  <si>
    <t>Obrona Cywilna</t>
  </si>
  <si>
    <t>Zarządzanie kryzysowe</t>
  </si>
  <si>
    <t>Dochody od osób prawnych, od osób fizycznych i</t>
  </si>
  <si>
    <t>od innych jednostek nieposiadających osobowości</t>
  </si>
  <si>
    <t>prawnej oraz wydatki związane z ich poborem</t>
  </si>
  <si>
    <t>Pobór podatków, opłat i niepodatkowych należności budżetowych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</si>
  <si>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</si>
  <si>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</si>
  <si>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</si>
  <si>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</si>
  <si>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</si>
  <si>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</si>
  <si>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Rezerwa ogólna</t>
  </si>
  <si>
    <t>Oświata i wychowanie</t>
  </si>
  <si>
    <t>Szkoły podstawowe</t>
  </si>
  <si>
    <t>dotacje</t>
  </si>
  <si>
    <t>Oddziały przedszkolne w szkołach podstawowych</t>
  </si>
  <si>
    <t>Przedszkola</t>
  </si>
  <si>
    <t>Gimnazja</t>
  </si>
  <si>
    <t xml:space="preserve"> pochodne od wynagrodzeń</t>
  </si>
  <si>
    <t>Dowożenie uczniów do szkół</t>
  </si>
  <si>
    <t>Zespoły obsługi ekonomiczno- administracyjnej szkół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</si>
  <si>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</si>
  <si>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</si>
  <si>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</si>
  <si>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</si>
  <si>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</si>
  <si>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Świadczenia rodzinne, świadczenie z funduszu alimentacyjnego</t>
  </si>
  <si>
    <t>oraz składki na ubezpieczenia emerytalne i rentowe</t>
  </si>
  <si>
    <t>z ubezpieczenia społecznego</t>
  </si>
  <si>
    <t xml:space="preserve">Składki na ubezpieczenie zdrowotne opłacane </t>
  </si>
  <si>
    <t>za osoby  pobierające niektóre świadczenia</t>
  </si>
  <si>
    <t xml:space="preserve"> z pomocy społecznej, niektóre świadczenia </t>
  </si>
  <si>
    <t>rodzinne oraz za osoby uczestniczące w</t>
  </si>
  <si>
    <t>zajęciach centrum integracji społecznej</t>
  </si>
  <si>
    <t>Zasiłki i pomoc w naturze oraz składki</t>
  </si>
  <si>
    <t>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</si>
  <si>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</si>
  <si>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</si>
  <si>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</si>
  <si>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</si>
  <si>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Poradnie psychologiczno-pedagogiczne w tym por.specjal.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</si>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</sst>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sz val="9"/>
      <name val="Arial CE"/>
      <family val="2"/>
    </font>
    <font>
      <sz val="12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5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4" fontId="20" fillId="34" borderId="0" xfId="0" applyNumberFormat="1" applyFont="1" applyFill="1" applyBorder="1" applyAlignment="1">
      <alignment/>
    </xf>
    <xf numFmtId="164" fontId="22" fillId="35" borderId="16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4" fontId="21" fillId="0" borderId="17" xfId="0" applyNumberFormat="1" applyFont="1" applyBorder="1" applyAlignment="1">
      <alignment/>
    </xf>
    <xf numFmtId="164" fontId="22" fillId="35" borderId="16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4" fontId="21" fillId="0" borderId="18" xfId="0" applyNumberFormat="1" applyFont="1" applyBorder="1" applyAlignment="1">
      <alignment/>
    </xf>
    <xf numFmtId="164" fontId="23" fillId="35" borderId="16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/>
    </xf>
    <xf numFmtId="0" fontId="21" fillId="35" borderId="16" xfId="0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4" fontId="21" fillId="34" borderId="0" xfId="0" applyNumberFormat="1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4" fontId="23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4" fontId="21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4" fontId="23" fillId="0" borderId="20" xfId="0" applyNumberFormat="1" applyFont="1" applyBorder="1" applyAlignment="1">
      <alignment/>
    </xf>
    <xf numFmtId="164" fontId="23" fillId="35" borderId="21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4" fillId="34" borderId="0" xfId="0" applyNumberFormat="1" applyFont="1" applyFill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/>
    </xf>
    <xf numFmtId="4" fontId="23" fillId="36" borderId="0" xfId="0" applyNumberFormat="1" applyFont="1" applyFill="1" applyBorder="1" applyAlignment="1">
      <alignment/>
    </xf>
    <xf numFmtId="4" fontId="21" fillId="36" borderId="0" xfId="0" applyNumberFormat="1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35" borderId="22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4" fontId="20" fillId="34" borderId="20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 horizontal="right"/>
    </xf>
    <xf numFmtId="0" fontId="20" fillId="35" borderId="16" xfId="0" applyFont="1" applyFill="1" applyBorder="1" applyAlignment="1">
      <alignment/>
    </xf>
    <xf numFmtId="4" fontId="23" fillId="0" borderId="0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22" fillId="35" borderId="21" xfId="0" applyNumberFormat="1" applyFont="1" applyFill="1" applyBorder="1" applyAlignment="1">
      <alignment/>
    </xf>
    <xf numFmtId="0" fontId="21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35" borderId="16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horizontal="center"/>
    </xf>
    <xf numFmtId="0" fontId="20" fillId="34" borderId="19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20" fillId="34" borderId="23" xfId="0" applyFont="1" applyFill="1" applyBorder="1" applyAlignment="1">
      <alignment horizontal="center"/>
    </xf>
    <xf numFmtId="4" fontId="20" fillId="34" borderId="23" xfId="0" applyNumberFormat="1" applyFont="1" applyFill="1" applyBorder="1" applyAlignment="1">
      <alignment/>
    </xf>
    <xf numFmtId="164" fontId="22" fillId="35" borderId="24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PageLayoutView="0" workbookViewId="0" topLeftCell="A227">
      <selection activeCell="A1" sqref="A1:F244"/>
    </sheetView>
  </sheetViews>
  <sheetFormatPr defaultColWidth="8.796875" defaultRowHeight="14.25"/>
  <cols>
    <col min="1" max="1" width="5.3984375" style="0" customWidth="1"/>
    <col min="3" max="3" width="37.3984375" style="0" customWidth="1"/>
    <col min="4" max="4" width="16.59765625" style="0" customWidth="1"/>
    <col min="5" max="5" width="17" style="0" customWidth="1"/>
  </cols>
  <sheetData>
    <row r="1" spans="1:6" ht="14.25">
      <c r="A1" s="1"/>
      <c r="B1" s="1"/>
      <c r="C1" s="1"/>
      <c r="D1" s="1"/>
      <c r="E1" s="1" t="s">
        <v>0</v>
      </c>
      <c r="F1" s="1"/>
    </row>
    <row r="2" spans="1:6" ht="14.25">
      <c r="A2" s="1"/>
      <c r="B2" s="2" t="s">
        <v>1</v>
      </c>
      <c r="C2" s="3" t="s">
        <v>2</v>
      </c>
      <c r="D2" s="1"/>
      <c r="E2" s="1"/>
      <c r="F2" s="1"/>
    </row>
    <row r="3" spans="1:6" ht="14.25">
      <c r="A3" s="4"/>
      <c r="B3" s="4"/>
      <c r="C3" s="4"/>
      <c r="D3" s="4"/>
      <c r="E3" s="4"/>
      <c r="F3" s="4"/>
    </row>
    <row r="4" spans="1:6" ht="14.25">
      <c r="A4" s="5"/>
      <c r="B4" s="6"/>
      <c r="C4" s="7"/>
      <c r="D4" s="6" t="s">
        <v>3</v>
      </c>
      <c r="E4" s="6" t="s">
        <v>4</v>
      </c>
      <c r="F4" s="8"/>
    </row>
    <row r="5" spans="1:6" ht="14.25">
      <c r="A5" s="9" t="s">
        <v>5</v>
      </c>
      <c r="B5" s="10" t="s">
        <v>6</v>
      </c>
      <c r="C5" s="10" t="s">
        <v>7</v>
      </c>
      <c r="D5" s="11" t="s">
        <v>8</v>
      </c>
      <c r="E5" s="11"/>
      <c r="F5" s="12" t="s">
        <v>9</v>
      </c>
    </row>
    <row r="6" spans="1:6" ht="14.25">
      <c r="A6" s="13"/>
      <c r="B6" s="14"/>
      <c r="C6" s="15"/>
      <c r="D6" s="15"/>
      <c r="E6" s="15"/>
      <c r="F6" s="16"/>
    </row>
    <row r="7" spans="1:6" ht="14.25">
      <c r="A7" s="17" t="s">
        <v>10</v>
      </c>
      <c r="B7" s="18"/>
      <c r="C7" s="19" t="s">
        <v>11</v>
      </c>
      <c r="D7" s="20">
        <f>SUM(D8+D11+D14)</f>
        <v>109135.01999999999</v>
      </c>
      <c r="E7" s="20">
        <f>SUM(E8+E11+E14)</f>
        <v>99549.37</v>
      </c>
      <c r="F7" s="21">
        <f>E7/D7*100</f>
        <v>91.21670569172022</v>
      </c>
    </row>
    <row r="8" spans="1:6" ht="14.25">
      <c r="A8" s="22"/>
      <c r="B8" s="23" t="s">
        <v>12</v>
      </c>
      <c r="C8" s="24" t="s">
        <v>13</v>
      </c>
      <c r="D8" s="25">
        <f>SUM(D10:D10)</f>
        <v>6000</v>
      </c>
      <c r="E8" s="25">
        <f>SUM(E10:E10)</f>
        <v>1629.5</v>
      </c>
      <c r="F8" s="26">
        <f>E8/D8*100</f>
        <v>27.158333333333335</v>
      </c>
    </row>
    <row r="9" spans="1:6" ht="14.25">
      <c r="A9" s="22"/>
      <c r="B9" s="23"/>
      <c r="C9" s="24"/>
      <c r="D9" s="25"/>
      <c r="E9" s="25"/>
      <c r="F9" s="26"/>
    </row>
    <row r="10" spans="1:6" ht="14.25">
      <c r="A10" s="27"/>
      <c r="B10" s="28"/>
      <c r="C10" s="29" t="s">
        <v>14</v>
      </c>
      <c r="D10" s="30">
        <v>6000</v>
      </c>
      <c r="E10" s="30">
        <v>1629.5</v>
      </c>
      <c r="F10" s="31">
        <f>E10/D10*100</f>
        <v>27.158333333333335</v>
      </c>
    </row>
    <row r="11" spans="1:6" ht="14.25">
      <c r="A11" s="27"/>
      <c r="B11" s="32" t="s">
        <v>15</v>
      </c>
      <c r="C11" s="33" t="s">
        <v>16</v>
      </c>
      <c r="D11" s="34">
        <f>SUM(D13)</f>
        <v>9600</v>
      </c>
      <c r="E11" s="34">
        <f>SUM(E13)</f>
        <v>4384.85</v>
      </c>
      <c r="F11" s="31">
        <f>E11/D11*100</f>
        <v>45.67552083333334</v>
      </c>
    </row>
    <row r="12" spans="1:6" ht="14.25">
      <c r="A12" s="27"/>
      <c r="B12" s="32"/>
      <c r="C12" s="29" t="s">
        <v>17</v>
      </c>
      <c r="D12" s="30">
        <f>SUM(D13)</f>
        <v>9600</v>
      </c>
      <c r="E12" s="30">
        <f>SUM(E13)</f>
        <v>4384.85</v>
      </c>
      <c r="F12" s="31"/>
    </row>
    <row r="13" spans="1:6" ht="14.25">
      <c r="A13" s="27"/>
      <c r="B13" s="28"/>
      <c r="C13" s="29" t="s">
        <v>18</v>
      </c>
      <c r="D13" s="30">
        <v>9600</v>
      </c>
      <c r="E13" s="30">
        <v>4384.85</v>
      </c>
      <c r="F13" s="35"/>
    </row>
    <row r="14" spans="1:6" ht="14.25">
      <c r="A14" s="27"/>
      <c r="B14" s="32" t="s">
        <v>19</v>
      </c>
      <c r="C14" s="33" t="s">
        <v>20</v>
      </c>
      <c r="D14" s="34">
        <f>SUM(D15)</f>
        <v>93535.01999999999</v>
      </c>
      <c r="E14" s="34">
        <f>SUM(E15)</f>
        <v>93535.01999999999</v>
      </c>
      <c r="F14" s="31">
        <f>E14/D14*100</f>
        <v>100</v>
      </c>
    </row>
    <row r="15" spans="1:6" ht="14.25">
      <c r="A15" s="27"/>
      <c r="B15" s="28"/>
      <c r="C15" s="29" t="s">
        <v>17</v>
      </c>
      <c r="D15" s="30">
        <f>SUM(D16:D18)</f>
        <v>93535.01999999999</v>
      </c>
      <c r="E15" s="30">
        <f>SUM(E16+E17+E18)</f>
        <v>93535.01999999999</v>
      </c>
      <c r="F15" s="35"/>
    </row>
    <row r="16" spans="1:6" ht="14.25">
      <c r="A16" s="27"/>
      <c r="B16" s="28"/>
      <c r="C16" s="29" t="s">
        <v>21</v>
      </c>
      <c r="D16" s="30">
        <v>800</v>
      </c>
      <c r="E16" s="30">
        <v>800</v>
      </c>
      <c r="F16" s="35"/>
    </row>
    <row r="17" spans="1:6" ht="14.25">
      <c r="A17" s="27"/>
      <c r="B17" s="28"/>
      <c r="C17" s="29" t="s">
        <v>22</v>
      </c>
      <c r="D17" s="30">
        <v>140.4</v>
      </c>
      <c r="E17" s="30">
        <v>140.4</v>
      </c>
      <c r="F17" s="35"/>
    </row>
    <row r="18" spans="1:6" ht="14.25">
      <c r="A18" s="27"/>
      <c r="B18" s="28"/>
      <c r="C18" s="29" t="s">
        <v>18</v>
      </c>
      <c r="D18" s="30">
        <v>92594.62</v>
      </c>
      <c r="E18" s="30">
        <v>92594.62</v>
      </c>
      <c r="F18" s="35"/>
    </row>
    <row r="19" spans="1:6" ht="14.25">
      <c r="A19" s="17">
        <v>400</v>
      </c>
      <c r="B19" s="18"/>
      <c r="C19" s="19" t="s">
        <v>23</v>
      </c>
      <c r="D19" s="20">
        <f>SUM(D21)</f>
        <v>83069</v>
      </c>
      <c r="E19" s="20">
        <f>SUM(E21)</f>
        <v>40872.22</v>
      </c>
      <c r="F19" s="21">
        <f>E19/D19*100</f>
        <v>49.202735075659994</v>
      </c>
    </row>
    <row r="20" spans="1:6" ht="14.25">
      <c r="A20" s="36"/>
      <c r="B20" s="18"/>
      <c r="C20" s="19" t="s">
        <v>24</v>
      </c>
      <c r="D20" s="37"/>
      <c r="E20" s="37"/>
      <c r="F20" s="35"/>
    </row>
    <row r="21" spans="1:6" ht="14.25">
      <c r="A21" s="38"/>
      <c r="B21" s="32">
        <v>40002</v>
      </c>
      <c r="C21" s="39" t="s">
        <v>25</v>
      </c>
      <c r="D21" s="34">
        <f>SUM(D22)</f>
        <v>83069</v>
      </c>
      <c r="E21" s="34">
        <f>SUM(E22)</f>
        <v>40872.22</v>
      </c>
      <c r="F21" s="31">
        <f>E21/D21*100</f>
        <v>49.202735075659994</v>
      </c>
    </row>
    <row r="22" spans="1:6" ht="14.25">
      <c r="A22" s="40"/>
      <c r="B22" s="28"/>
      <c r="C22" s="29" t="s">
        <v>17</v>
      </c>
      <c r="D22" s="30">
        <f>SUM(D23:D25)</f>
        <v>83069</v>
      </c>
      <c r="E22" s="30">
        <f>SUM(E23:E25)</f>
        <v>40872.22</v>
      </c>
      <c r="F22" s="35"/>
    </row>
    <row r="23" spans="1:6" ht="14.25">
      <c r="A23" s="40"/>
      <c r="B23" s="28"/>
      <c r="C23" s="29" t="s">
        <v>21</v>
      </c>
      <c r="D23" s="30">
        <v>22060</v>
      </c>
      <c r="E23" s="30">
        <v>11118.81</v>
      </c>
      <c r="F23" s="35"/>
    </row>
    <row r="24" spans="1:6" ht="14.25">
      <c r="A24" s="40"/>
      <c r="B24" s="28"/>
      <c r="C24" s="29" t="s">
        <v>22</v>
      </c>
      <c r="D24" s="30">
        <v>3872</v>
      </c>
      <c r="E24" s="30">
        <v>1750.23</v>
      </c>
      <c r="F24" s="35"/>
    </row>
    <row r="25" spans="1:6" ht="14.25">
      <c r="A25" s="41"/>
      <c r="B25" s="42"/>
      <c r="C25" s="29" t="s">
        <v>18</v>
      </c>
      <c r="D25" s="30">
        <v>57137</v>
      </c>
      <c r="E25" s="30">
        <v>28003.18</v>
      </c>
      <c r="F25" s="35"/>
    </row>
    <row r="26" spans="1:6" ht="14.25">
      <c r="A26" s="17">
        <v>600</v>
      </c>
      <c r="B26" s="18"/>
      <c r="C26" s="43" t="s">
        <v>26</v>
      </c>
      <c r="D26" s="20">
        <f>SUM(D27)</f>
        <v>829015</v>
      </c>
      <c r="E26" s="20">
        <f>SUM(E27)</f>
        <v>112265.98999999999</v>
      </c>
      <c r="F26" s="21">
        <f>E26/D26*100</f>
        <v>13.542093930749141</v>
      </c>
    </row>
    <row r="27" spans="1:6" ht="14.25">
      <c r="A27" s="38"/>
      <c r="B27" s="32">
        <v>60016</v>
      </c>
      <c r="C27" s="33" t="s">
        <v>27</v>
      </c>
      <c r="D27" s="34">
        <f>SUM(D29+D28)</f>
        <v>829015</v>
      </c>
      <c r="E27" s="34">
        <f>SUM(E29+E28)</f>
        <v>112265.98999999999</v>
      </c>
      <c r="F27" s="31">
        <f>E27/D27*100</f>
        <v>13.542093930749141</v>
      </c>
    </row>
    <row r="28" spans="1:6" ht="14.25">
      <c r="A28" s="38"/>
      <c r="B28" s="32"/>
      <c r="C28" s="44" t="s">
        <v>28</v>
      </c>
      <c r="D28" s="45">
        <v>638000</v>
      </c>
      <c r="E28" s="45">
        <v>13836.34</v>
      </c>
      <c r="F28" s="31">
        <f>E28/D28*100</f>
        <v>2.168705329153605</v>
      </c>
    </row>
    <row r="29" spans="1:6" ht="14.25">
      <c r="A29" s="41"/>
      <c r="B29" s="28"/>
      <c r="C29" s="29" t="s">
        <v>17</v>
      </c>
      <c r="D29" s="30">
        <f>SUM(D30:D32)</f>
        <v>191015</v>
      </c>
      <c r="E29" s="30">
        <f>SUM(E30:E32)</f>
        <v>98429.65</v>
      </c>
      <c r="F29" s="35"/>
    </row>
    <row r="30" spans="1:6" ht="14.25">
      <c r="A30" s="41"/>
      <c r="B30" s="28"/>
      <c r="C30" s="29" t="s">
        <v>21</v>
      </c>
      <c r="D30" s="30">
        <v>24365</v>
      </c>
      <c r="E30" s="30">
        <v>11062.63</v>
      </c>
      <c r="F30" s="35"/>
    </row>
    <row r="31" spans="1:6" ht="14.25">
      <c r="A31" s="40"/>
      <c r="B31" s="28"/>
      <c r="C31" s="29" t="s">
        <v>22</v>
      </c>
      <c r="D31" s="30">
        <v>3750</v>
      </c>
      <c r="E31" s="30">
        <v>1614.52</v>
      </c>
      <c r="F31" s="35"/>
    </row>
    <row r="32" spans="1:6" ht="14.25">
      <c r="A32" s="40"/>
      <c r="B32" s="28"/>
      <c r="C32" s="29" t="s">
        <v>18</v>
      </c>
      <c r="D32" s="30">
        <v>162900</v>
      </c>
      <c r="E32" s="30">
        <v>85752.5</v>
      </c>
      <c r="F32" s="35"/>
    </row>
    <row r="33" spans="1:6" ht="14.25">
      <c r="A33" s="17">
        <v>700</v>
      </c>
      <c r="B33" s="18"/>
      <c r="C33" s="19" t="s">
        <v>29</v>
      </c>
      <c r="D33" s="20">
        <f>SUM(D34)</f>
        <v>1242541</v>
      </c>
      <c r="E33" s="20">
        <f>SUM(E34)</f>
        <v>69308.1</v>
      </c>
      <c r="F33" s="21">
        <f>E33/D33*100</f>
        <v>5.577932639647304</v>
      </c>
    </row>
    <row r="34" spans="1:6" ht="14.25">
      <c r="A34" s="38"/>
      <c r="B34" s="32">
        <v>70005</v>
      </c>
      <c r="C34" s="33" t="s">
        <v>30</v>
      </c>
      <c r="D34" s="46">
        <f>SUM(D35+D36)</f>
        <v>1242541</v>
      </c>
      <c r="E34" s="46">
        <f>SUM(E35:E36)</f>
        <v>69308.1</v>
      </c>
      <c r="F34" s="31">
        <f>E34/D34*100</f>
        <v>5.577932639647304</v>
      </c>
    </row>
    <row r="35" spans="1:6" ht="14.25">
      <c r="A35" s="38"/>
      <c r="B35" s="32"/>
      <c r="C35" s="29" t="s">
        <v>28</v>
      </c>
      <c r="D35" s="30">
        <v>1061000</v>
      </c>
      <c r="E35" s="30">
        <v>563.92</v>
      </c>
      <c r="F35" s="31">
        <f>E35/D35*100</f>
        <v>0.05314985862393968</v>
      </c>
    </row>
    <row r="36" spans="1:6" ht="14.25">
      <c r="A36" s="41"/>
      <c r="B36" s="28"/>
      <c r="C36" s="29" t="s">
        <v>17</v>
      </c>
      <c r="D36" s="30">
        <f>SUM(D37:D39)</f>
        <v>181541</v>
      </c>
      <c r="E36" s="30">
        <f>SUM(E37:E39)</f>
        <v>68744.18000000001</v>
      </c>
      <c r="F36" s="35"/>
    </row>
    <row r="37" spans="1:6" ht="14.25">
      <c r="A37" s="41"/>
      <c r="B37" s="28"/>
      <c r="C37" s="29" t="s">
        <v>31</v>
      </c>
      <c r="D37" s="30">
        <v>8640</v>
      </c>
      <c r="E37" s="30">
        <v>4740</v>
      </c>
      <c r="F37" s="35"/>
    </row>
    <row r="38" spans="1:6" ht="14.25">
      <c r="A38" s="41"/>
      <c r="B38" s="28"/>
      <c r="C38" s="29" t="s">
        <v>22</v>
      </c>
      <c r="D38" s="30">
        <v>443</v>
      </c>
      <c r="E38" s="30">
        <v>220.56</v>
      </c>
      <c r="F38" s="35"/>
    </row>
    <row r="39" spans="1:6" ht="14.25">
      <c r="A39" s="41"/>
      <c r="B39" s="28"/>
      <c r="C39" s="29" t="s">
        <v>18</v>
      </c>
      <c r="D39" s="30">
        <v>172458</v>
      </c>
      <c r="E39" s="30">
        <v>63783.62</v>
      </c>
      <c r="F39" s="35"/>
    </row>
    <row r="40" spans="1:6" ht="14.25">
      <c r="A40" s="17">
        <v>710</v>
      </c>
      <c r="B40" s="19"/>
      <c r="C40" s="19" t="s">
        <v>32</v>
      </c>
      <c r="D40" s="20">
        <f>SUM(D41)</f>
        <v>44000</v>
      </c>
      <c r="E40" s="20">
        <f>SUM(E41)</f>
        <v>14659.460000000001</v>
      </c>
      <c r="F40" s="21">
        <f>E40/D40*100</f>
        <v>33.31695454545455</v>
      </c>
    </row>
    <row r="41" spans="1:6" ht="14.25">
      <c r="A41" s="38"/>
      <c r="B41" s="32">
        <v>71004</v>
      </c>
      <c r="C41" s="33" t="s">
        <v>33</v>
      </c>
      <c r="D41" s="34">
        <f>SUM(D42)</f>
        <v>44000</v>
      </c>
      <c r="E41" s="34">
        <f>SUM(E42)</f>
        <v>14659.460000000001</v>
      </c>
      <c r="F41" s="31">
        <f>E41/D41*100</f>
        <v>33.31695454545455</v>
      </c>
    </row>
    <row r="42" spans="1:6" ht="14.25">
      <c r="A42" s="41"/>
      <c r="B42" s="28"/>
      <c r="C42" s="29" t="s">
        <v>17</v>
      </c>
      <c r="D42" s="30">
        <f>SUM(D43:D45)</f>
        <v>44000</v>
      </c>
      <c r="E42" s="30">
        <f>SUM(E43:E45)</f>
        <v>14659.460000000001</v>
      </c>
      <c r="F42" s="35"/>
    </row>
    <row r="43" spans="1:6" ht="14.25">
      <c r="A43" s="41"/>
      <c r="B43" s="28"/>
      <c r="C43" s="29" t="s">
        <v>31</v>
      </c>
      <c r="D43" s="30">
        <v>35880</v>
      </c>
      <c r="E43" s="30">
        <v>13800</v>
      </c>
      <c r="F43" s="35"/>
    </row>
    <row r="44" spans="1:6" ht="14.25">
      <c r="A44" s="41"/>
      <c r="B44" s="28"/>
      <c r="C44" s="29" t="s">
        <v>22</v>
      </c>
      <c r="D44" s="30">
        <v>120</v>
      </c>
      <c r="E44" s="30">
        <v>35.1</v>
      </c>
      <c r="F44" s="35"/>
    </row>
    <row r="45" spans="1:6" ht="14.25">
      <c r="A45" s="41"/>
      <c r="B45" s="28"/>
      <c r="C45" s="29" t="s">
        <v>18</v>
      </c>
      <c r="D45" s="30">
        <v>8000</v>
      </c>
      <c r="E45" s="30">
        <v>824.36</v>
      </c>
      <c r="F45" s="35"/>
    </row>
    <row r="46" spans="1:6" ht="14.25">
      <c r="A46" s="17">
        <v>750</v>
      </c>
      <c r="B46" s="18"/>
      <c r="C46" s="19" t="s">
        <v>34</v>
      </c>
      <c r="D46" s="20">
        <f>SUM(D47,D56,D59,D65,D68)</f>
        <v>1061760</v>
      </c>
      <c r="E46" s="20">
        <f>SUM(E47,E56,E59,E65,E68)</f>
        <v>434094.41</v>
      </c>
      <c r="F46" s="21">
        <f>E46/D46*100</f>
        <v>40.88441926612417</v>
      </c>
    </row>
    <row r="47" spans="1:6" ht="14.25">
      <c r="A47" s="38"/>
      <c r="B47" s="32">
        <v>75011</v>
      </c>
      <c r="C47" s="39" t="s">
        <v>35</v>
      </c>
      <c r="D47" s="34">
        <f>SUM(D48:D49)</f>
        <v>62770</v>
      </c>
      <c r="E47" s="34">
        <f>SUM(E49)</f>
        <v>28897.46</v>
      </c>
      <c r="F47" s="31">
        <f>E47/D47*100</f>
        <v>46.037055918432365</v>
      </c>
    </row>
    <row r="48" spans="1:6" ht="14.25">
      <c r="A48" s="38"/>
      <c r="B48" s="32"/>
      <c r="C48" s="29" t="s">
        <v>28</v>
      </c>
      <c r="D48" s="45">
        <v>7000</v>
      </c>
      <c r="E48" s="45">
        <v>0</v>
      </c>
      <c r="F48" s="31"/>
    </row>
    <row r="49" spans="1:6" ht="14.25">
      <c r="A49" s="40"/>
      <c r="B49" s="28"/>
      <c r="C49" s="29" t="s">
        <v>17</v>
      </c>
      <c r="D49" s="30">
        <f>SUM(D50:D52)</f>
        <v>55770</v>
      </c>
      <c r="E49" s="30">
        <f>SUM(E50:E52)</f>
        <v>28897.46</v>
      </c>
      <c r="F49" s="35"/>
    </row>
    <row r="50" spans="1:6" ht="14.25">
      <c r="A50" s="40"/>
      <c r="B50" s="28"/>
      <c r="C50" s="29" t="s">
        <v>31</v>
      </c>
      <c r="D50" s="30">
        <v>37915</v>
      </c>
      <c r="E50" s="30">
        <v>20368.5</v>
      </c>
      <c r="F50" s="35"/>
    </row>
    <row r="51" spans="1:6" ht="14.25">
      <c r="A51" s="40"/>
      <c r="B51" s="28"/>
      <c r="C51" s="29" t="s">
        <v>22</v>
      </c>
      <c r="D51" s="30">
        <v>6655</v>
      </c>
      <c r="E51" s="30">
        <v>3574.7</v>
      </c>
      <c r="F51" s="35"/>
    </row>
    <row r="52" spans="1:6" ht="14.25">
      <c r="A52" s="40"/>
      <c r="B52" s="28"/>
      <c r="C52" s="29" t="s">
        <v>18</v>
      </c>
      <c r="D52" s="30">
        <v>11200</v>
      </c>
      <c r="E52" s="30">
        <v>4954.26</v>
      </c>
      <c r="F52" s="35"/>
    </row>
    <row r="53" spans="1:6" ht="14.25">
      <c r="A53" s="47"/>
      <c r="B53" s="47"/>
      <c r="C53" s="48"/>
      <c r="D53" s="49"/>
      <c r="E53" s="49"/>
      <c r="F53" s="50"/>
    </row>
    <row r="54" spans="1:6" ht="14.25">
      <c r="A54" s="51"/>
      <c r="B54" s="51"/>
      <c r="C54" s="52"/>
      <c r="D54" s="53"/>
      <c r="E54" s="53"/>
      <c r="F54" s="54"/>
    </row>
    <row r="55" spans="1:6" ht="14.25">
      <c r="A55" s="51"/>
      <c r="B55" s="51"/>
      <c r="C55" s="52"/>
      <c r="D55" s="53"/>
      <c r="E55" s="53"/>
      <c r="F55" s="54"/>
    </row>
    <row r="56" spans="1:6" ht="14.25">
      <c r="A56" s="55"/>
      <c r="B56" s="56">
        <v>75022</v>
      </c>
      <c r="C56" s="57" t="s">
        <v>36</v>
      </c>
      <c r="D56" s="58">
        <f>SUM(D57)</f>
        <v>38000</v>
      </c>
      <c r="E56" s="58">
        <f>SUM(E57)</f>
        <v>16152.62</v>
      </c>
      <c r="F56" s="59">
        <f>E56/D56*100</f>
        <v>42.506894736842106</v>
      </c>
    </row>
    <row r="57" spans="1:6" ht="14.25">
      <c r="A57" s="40"/>
      <c r="B57" s="28"/>
      <c r="C57" s="29" t="s">
        <v>17</v>
      </c>
      <c r="D57" s="30">
        <f>SUM(D58)</f>
        <v>38000</v>
      </c>
      <c r="E57" s="30">
        <f>SUM(E58)</f>
        <v>16152.62</v>
      </c>
      <c r="F57" s="35"/>
    </row>
    <row r="58" spans="1:6" ht="14.25">
      <c r="A58" s="40"/>
      <c r="B58" s="28"/>
      <c r="C58" s="29" t="s">
        <v>18</v>
      </c>
      <c r="D58" s="30">
        <v>38000</v>
      </c>
      <c r="E58" s="30">
        <v>16152.62</v>
      </c>
      <c r="F58" s="35"/>
    </row>
    <row r="59" spans="1:6" ht="14.25">
      <c r="A59" s="38"/>
      <c r="B59" s="32">
        <v>75023</v>
      </c>
      <c r="C59" s="57" t="s">
        <v>37</v>
      </c>
      <c r="D59" s="58">
        <f>SUM(D60:D61)</f>
        <v>910970</v>
      </c>
      <c r="E59" s="58">
        <f>SUM(E60:E61)</f>
        <v>381753.73</v>
      </c>
      <c r="F59" s="31">
        <f>E59/D59*100</f>
        <v>41.90628999857295</v>
      </c>
    </row>
    <row r="60" spans="1:6" ht="14.25">
      <c r="A60" s="38"/>
      <c r="B60" s="28"/>
      <c r="C60" s="29" t="s">
        <v>28</v>
      </c>
      <c r="D60" s="30">
        <v>97030</v>
      </c>
      <c r="E60" s="30">
        <v>0</v>
      </c>
      <c r="F60" s="31">
        <f>E60/D60*100</f>
        <v>0</v>
      </c>
    </row>
    <row r="61" spans="1:6" ht="14.25">
      <c r="A61" s="40"/>
      <c r="B61" s="28"/>
      <c r="C61" s="29" t="s">
        <v>17</v>
      </c>
      <c r="D61" s="30">
        <f>SUM(D62:D64)</f>
        <v>813940</v>
      </c>
      <c r="E61" s="30">
        <f>SUM(E62:E64)</f>
        <v>381753.73</v>
      </c>
      <c r="F61" s="35"/>
    </row>
    <row r="62" spans="1:6" ht="14.25">
      <c r="A62" s="40"/>
      <c r="B62" s="28"/>
      <c r="C62" s="29" t="s">
        <v>31</v>
      </c>
      <c r="D62" s="30">
        <v>537774</v>
      </c>
      <c r="E62" s="30">
        <v>266541.29</v>
      </c>
      <c r="F62" s="35"/>
    </row>
    <row r="63" spans="1:6" ht="14.25">
      <c r="A63" s="40"/>
      <c r="B63" s="28"/>
      <c r="C63" s="29" t="s">
        <v>22</v>
      </c>
      <c r="D63" s="30">
        <v>89956</v>
      </c>
      <c r="E63" s="30">
        <v>43700.85</v>
      </c>
      <c r="F63" s="35"/>
    </row>
    <row r="64" spans="1:6" ht="14.25">
      <c r="A64" s="40"/>
      <c r="B64" s="28"/>
      <c r="C64" s="29" t="s">
        <v>18</v>
      </c>
      <c r="D64" s="30">
        <v>186210</v>
      </c>
      <c r="E64" s="30">
        <v>71511.59</v>
      </c>
      <c r="F64" s="35"/>
    </row>
    <row r="65" spans="1:6" ht="14.25">
      <c r="A65" s="38"/>
      <c r="B65" s="32">
        <v>75075</v>
      </c>
      <c r="C65" s="33" t="s">
        <v>38</v>
      </c>
      <c r="D65" s="34">
        <f>SUM(D66)</f>
        <v>13900</v>
      </c>
      <c r="E65" s="34">
        <f>SUM(E66)</f>
        <v>666.72</v>
      </c>
      <c r="F65" s="31">
        <f>E65/D65*100</f>
        <v>4.796546762589928</v>
      </c>
    </row>
    <row r="66" spans="1:6" ht="14.25">
      <c r="A66" s="40"/>
      <c r="B66" s="28"/>
      <c r="C66" s="29" t="s">
        <v>17</v>
      </c>
      <c r="D66" s="30">
        <f>SUM(D67:D67)</f>
        <v>13900</v>
      </c>
      <c r="E66" s="30">
        <f>SUM(E67:E67)</f>
        <v>666.72</v>
      </c>
      <c r="F66" s="35"/>
    </row>
    <row r="67" spans="1:6" ht="14.25">
      <c r="A67" s="40"/>
      <c r="B67" s="28"/>
      <c r="C67" s="29" t="s">
        <v>18</v>
      </c>
      <c r="D67" s="30">
        <v>13900</v>
      </c>
      <c r="E67" s="30">
        <v>666.72</v>
      </c>
      <c r="F67" s="35"/>
    </row>
    <row r="68" spans="1:6" ht="14.25">
      <c r="A68" s="38"/>
      <c r="B68" s="32">
        <v>75095</v>
      </c>
      <c r="C68" s="33" t="s">
        <v>39</v>
      </c>
      <c r="D68" s="34">
        <f>SUM(D69:D70)</f>
        <v>36120</v>
      </c>
      <c r="E68" s="34">
        <f>SUM(E70)</f>
        <v>6623.88</v>
      </c>
      <c r="F68" s="31">
        <f>E68/D68*100</f>
        <v>18.33853820598007</v>
      </c>
    </row>
    <row r="69" spans="1:6" ht="14.25">
      <c r="A69" s="38"/>
      <c r="B69" s="32"/>
      <c r="C69" s="29" t="s">
        <v>28</v>
      </c>
      <c r="D69" s="45">
        <v>3720</v>
      </c>
      <c r="E69" s="45">
        <v>0</v>
      </c>
      <c r="F69" s="31"/>
    </row>
    <row r="70" spans="1:6" ht="14.25">
      <c r="A70" s="40"/>
      <c r="B70" s="28"/>
      <c r="C70" s="29" t="s">
        <v>17</v>
      </c>
      <c r="D70" s="30">
        <f>SUM(D71:D71)</f>
        <v>32400</v>
      </c>
      <c r="E70" s="30">
        <f>SUM(E71:E71)</f>
        <v>6623.88</v>
      </c>
      <c r="F70" s="35"/>
    </row>
    <row r="71" spans="1:6" ht="14.25">
      <c r="A71" s="40"/>
      <c r="B71" s="28"/>
      <c r="C71" s="29" t="s">
        <v>18</v>
      </c>
      <c r="D71" s="30">
        <v>32400</v>
      </c>
      <c r="E71" s="30">
        <v>6623.88</v>
      </c>
      <c r="F71" s="35"/>
    </row>
    <row r="72" spans="1:6" ht="14.25">
      <c r="A72" s="17">
        <v>751</v>
      </c>
      <c r="B72" s="18"/>
      <c r="C72" s="19" t="s">
        <v>40</v>
      </c>
      <c r="D72" s="37"/>
      <c r="E72" s="37"/>
      <c r="F72" s="35"/>
    </row>
    <row r="73" spans="1:6" ht="14.25">
      <c r="A73" s="36"/>
      <c r="B73" s="18"/>
      <c r="C73" s="19" t="s">
        <v>41</v>
      </c>
      <c r="D73" s="20">
        <f>SUM(D75,D79)</f>
        <v>8565</v>
      </c>
      <c r="E73" s="20">
        <f>SUM(E75,E79)</f>
        <v>8149.29</v>
      </c>
      <c r="F73" s="21">
        <f>E73/D73*100</f>
        <v>95.14640980735551</v>
      </c>
    </row>
    <row r="74" spans="1:6" ht="14.25">
      <c r="A74" s="17"/>
      <c r="B74" s="19"/>
      <c r="C74" s="19" t="s">
        <v>42</v>
      </c>
      <c r="D74" s="37"/>
      <c r="E74" s="37"/>
      <c r="F74" s="35"/>
    </row>
    <row r="75" spans="1:6" ht="14.25">
      <c r="A75" s="38"/>
      <c r="B75" s="32">
        <v>75101</v>
      </c>
      <c r="C75" s="33" t="s">
        <v>40</v>
      </c>
      <c r="D75" s="34">
        <f>SUM(D77)</f>
        <v>412</v>
      </c>
      <c r="E75" s="34">
        <f>SUM(E77)</f>
        <v>0</v>
      </c>
      <c r="F75" s="31">
        <f>E75/D75*100</f>
        <v>0</v>
      </c>
    </row>
    <row r="76" spans="1:6" ht="14.25">
      <c r="A76" s="38"/>
      <c r="B76" s="32"/>
      <c r="C76" s="39" t="s">
        <v>43</v>
      </c>
      <c r="D76" s="60"/>
      <c r="E76" s="60"/>
      <c r="F76" s="35"/>
    </row>
    <row r="77" spans="1:6" ht="14.25">
      <c r="A77" s="41"/>
      <c r="B77" s="42"/>
      <c r="C77" s="29" t="s">
        <v>17</v>
      </c>
      <c r="D77" s="30">
        <f>SUM(D78:D78)</f>
        <v>412</v>
      </c>
      <c r="E77" s="30">
        <f>SUM(E78:E78)</f>
        <v>0</v>
      </c>
      <c r="F77" s="35"/>
    </row>
    <row r="78" spans="1:6" ht="14.25">
      <c r="A78" s="41"/>
      <c r="B78" s="42"/>
      <c r="C78" s="29" t="s">
        <v>21</v>
      </c>
      <c r="D78" s="30">
        <v>412</v>
      </c>
      <c r="E78" s="30"/>
      <c r="F78" s="35"/>
    </row>
    <row r="79" spans="1:6" ht="14.25">
      <c r="A79" s="41"/>
      <c r="B79" s="28">
        <v>75113</v>
      </c>
      <c r="C79" s="61" t="s">
        <v>44</v>
      </c>
      <c r="D79" s="34">
        <f>SUM(D80)</f>
        <v>8153</v>
      </c>
      <c r="E79" s="34">
        <f>SUM(E80)</f>
        <v>8149.29</v>
      </c>
      <c r="F79" s="35"/>
    </row>
    <row r="80" spans="1:6" ht="14.25">
      <c r="A80" s="41"/>
      <c r="B80" s="28"/>
      <c r="C80" s="29" t="s">
        <v>17</v>
      </c>
      <c r="D80" s="30">
        <f>SUM(D81:D83)</f>
        <v>8153</v>
      </c>
      <c r="E80" s="30">
        <f>SUM(E81:E83)</f>
        <v>8149.29</v>
      </c>
      <c r="F80" s="35"/>
    </row>
    <row r="81" spans="1:6" ht="14.25">
      <c r="A81" s="41"/>
      <c r="B81" s="28"/>
      <c r="C81" s="29" t="s">
        <v>31</v>
      </c>
      <c r="D81" s="30">
        <v>1629</v>
      </c>
      <c r="E81" s="30">
        <v>1629</v>
      </c>
      <c r="F81" s="35"/>
    </row>
    <row r="82" spans="1:6" ht="14.25">
      <c r="A82" s="41"/>
      <c r="B82" s="42"/>
      <c r="C82" s="29" t="s">
        <v>22</v>
      </c>
      <c r="D82" s="30">
        <v>99</v>
      </c>
      <c r="E82" s="30">
        <v>96.36</v>
      </c>
      <c r="F82" s="35"/>
    </row>
    <row r="83" spans="1:6" ht="14.25">
      <c r="A83" s="41"/>
      <c r="B83" s="42"/>
      <c r="C83" s="29" t="s">
        <v>18</v>
      </c>
      <c r="D83" s="30">
        <v>6425</v>
      </c>
      <c r="E83" s="30">
        <v>6423.93</v>
      </c>
      <c r="F83" s="35"/>
    </row>
    <row r="84" spans="1:6" ht="14.25">
      <c r="A84" s="17">
        <v>754</v>
      </c>
      <c r="B84" s="19"/>
      <c r="C84" s="19" t="s">
        <v>45</v>
      </c>
      <c r="D84" s="37"/>
      <c r="E84" s="37"/>
      <c r="F84" s="35"/>
    </row>
    <row r="85" spans="1:6" ht="14.25">
      <c r="A85" s="36"/>
      <c r="B85" s="18"/>
      <c r="C85" s="19" t="s">
        <v>46</v>
      </c>
      <c r="D85" s="62">
        <f>SUM(D86,D89,D91,D97,D100,D103)</f>
        <v>124450</v>
      </c>
      <c r="E85" s="20">
        <f>SUM(E86+E91+E97+E103)</f>
        <v>63357.229999999996</v>
      </c>
      <c r="F85" s="21">
        <f>E85/D85*100</f>
        <v>50.90978706307754</v>
      </c>
    </row>
    <row r="86" spans="1:6" ht="14.25">
      <c r="A86" s="40"/>
      <c r="B86" s="32">
        <v>75403</v>
      </c>
      <c r="C86" s="33" t="s">
        <v>47</v>
      </c>
      <c r="D86" s="34">
        <f>SUM(D87:D87)</f>
        <v>4000</v>
      </c>
      <c r="E86" s="34">
        <f>SUM(E87:E87)</f>
        <v>863.49</v>
      </c>
      <c r="F86" s="31">
        <f>E86/D86*100</f>
        <v>21.58725</v>
      </c>
    </row>
    <row r="87" spans="1:6" ht="14.25">
      <c r="A87" s="40"/>
      <c r="B87" s="28"/>
      <c r="C87" s="29" t="s">
        <v>17</v>
      </c>
      <c r="D87" s="30">
        <f>SUM(D88)</f>
        <v>4000</v>
      </c>
      <c r="E87" s="30">
        <f>SUM(E88)</f>
        <v>863.49</v>
      </c>
      <c r="F87" s="35"/>
    </row>
    <row r="88" spans="1:6" ht="14.25">
      <c r="A88" s="40"/>
      <c r="B88" s="28"/>
      <c r="C88" s="29" t="s">
        <v>18</v>
      </c>
      <c r="D88" s="30">
        <v>4000</v>
      </c>
      <c r="E88" s="30">
        <v>863.49</v>
      </c>
      <c r="F88" s="35"/>
    </row>
    <row r="89" spans="1:6" ht="14.25">
      <c r="A89" s="63"/>
      <c r="B89" s="63">
        <v>75411</v>
      </c>
      <c r="C89" s="64" t="s">
        <v>48</v>
      </c>
      <c r="D89" s="65">
        <f>SUM(D90)</f>
        <v>2000</v>
      </c>
      <c r="E89" s="66">
        <f>SUM(E90)</f>
        <v>0</v>
      </c>
      <c r="F89" s="35"/>
    </row>
    <row r="90" spans="1:6" ht="14.25">
      <c r="A90" s="40"/>
      <c r="B90" s="28"/>
      <c r="C90" s="29" t="s">
        <v>28</v>
      </c>
      <c r="D90" s="30">
        <v>2000</v>
      </c>
      <c r="E90" s="30">
        <v>0</v>
      </c>
      <c r="F90" s="35"/>
    </row>
    <row r="91" spans="1:6" ht="14.25">
      <c r="A91" s="40"/>
      <c r="B91" s="32">
        <v>75412</v>
      </c>
      <c r="C91" s="33" t="s">
        <v>49</v>
      </c>
      <c r="D91" s="34">
        <f>SUM(D92:D93)</f>
        <v>108500</v>
      </c>
      <c r="E91" s="34">
        <f>SUM(E92:E93)</f>
        <v>59892.56</v>
      </c>
      <c r="F91" s="31">
        <f>E91/D91*100</f>
        <v>55.20051612903225</v>
      </c>
    </row>
    <row r="92" spans="1:6" ht="14.25">
      <c r="A92" s="40"/>
      <c r="B92" s="32"/>
      <c r="C92" s="29" t="s">
        <v>28</v>
      </c>
      <c r="D92" s="30">
        <v>19000</v>
      </c>
      <c r="E92" s="30">
        <v>0</v>
      </c>
      <c r="F92" s="35"/>
    </row>
    <row r="93" spans="1:6" ht="14.25">
      <c r="A93" s="40"/>
      <c r="B93" s="28"/>
      <c r="C93" s="29" t="s">
        <v>17</v>
      </c>
      <c r="D93" s="30">
        <f>SUM(D94:D96)</f>
        <v>89500</v>
      </c>
      <c r="E93" s="30">
        <f>SUM(E94:E96)</f>
        <v>59892.56</v>
      </c>
      <c r="F93" s="35"/>
    </row>
    <row r="94" spans="1:6" ht="14.25">
      <c r="A94" s="40"/>
      <c r="B94" s="28"/>
      <c r="C94" s="29" t="s">
        <v>31</v>
      </c>
      <c r="D94" s="30">
        <v>11400</v>
      </c>
      <c r="E94" s="30">
        <v>5130</v>
      </c>
      <c r="F94" s="35"/>
    </row>
    <row r="95" spans="1:6" ht="14.25">
      <c r="A95" s="40"/>
      <c r="B95" s="28"/>
      <c r="C95" s="29" t="s">
        <v>22</v>
      </c>
      <c r="D95" s="30">
        <v>0</v>
      </c>
      <c r="E95" s="30">
        <v>0</v>
      </c>
      <c r="F95" s="35"/>
    </row>
    <row r="96" spans="1:6" ht="14.25">
      <c r="A96" s="40"/>
      <c r="B96" s="28"/>
      <c r="C96" s="29" t="s">
        <v>18</v>
      </c>
      <c r="D96" s="30">
        <v>78100</v>
      </c>
      <c r="E96" s="30">
        <v>54762.56</v>
      </c>
      <c r="F96" s="35"/>
    </row>
    <row r="97" spans="1:6" ht="14.25">
      <c r="A97" s="40"/>
      <c r="B97" s="32">
        <v>75414</v>
      </c>
      <c r="C97" s="39" t="s">
        <v>50</v>
      </c>
      <c r="D97" s="34">
        <f>SUM(D98:D98)</f>
        <v>900</v>
      </c>
      <c r="E97" s="34">
        <f>SUM(E98:E98)</f>
        <v>0</v>
      </c>
      <c r="F97" s="31">
        <f>E97/D97*100</f>
        <v>0</v>
      </c>
    </row>
    <row r="98" spans="1:6" ht="14.25">
      <c r="A98" s="41"/>
      <c r="B98" s="28"/>
      <c r="C98" s="29" t="s">
        <v>17</v>
      </c>
      <c r="D98" s="30">
        <f>SUM(D99)</f>
        <v>900</v>
      </c>
      <c r="E98" s="30">
        <f>SUM(E99)</f>
        <v>0</v>
      </c>
      <c r="F98" s="35"/>
    </row>
    <row r="99" spans="1:6" ht="14.25">
      <c r="A99" s="40"/>
      <c r="B99" s="28"/>
      <c r="C99" s="29" t="s">
        <v>18</v>
      </c>
      <c r="D99" s="30">
        <v>900</v>
      </c>
      <c r="E99" s="30">
        <v>0</v>
      </c>
      <c r="F99" s="35"/>
    </row>
    <row r="100" spans="1:6" ht="14.25">
      <c r="A100" s="40"/>
      <c r="B100" s="32">
        <v>75421</v>
      </c>
      <c r="C100" s="39" t="s">
        <v>51</v>
      </c>
      <c r="D100" s="34">
        <f>SUM(D101:D101)</f>
        <v>5000</v>
      </c>
      <c r="E100" s="34">
        <f>SUM(E101:E101)</f>
        <v>0</v>
      </c>
      <c r="F100" s="31">
        <f>E100/D100*100</f>
        <v>0</v>
      </c>
    </row>
    <row r="101" spans="1:6" ht="14.25">
      <c r="A101" s="41"/>
      <c r="B101" s="28"/>
      <c r="C101" s="29" t="s">
        <v>17</v>
      </c>
      <c r="D101" s="30">
        <f>SUM(D102)</f>
        <v>5000</v>
      </c>
      <c r="E101" s="30">
        <f>SUM(E102)</f>
        <v>0</v>
      </c>
      <c r="F101" s="35"/>
    </row>
    <row r="102" spans="1:6" ht="14.25">
      <c r="A102" s="40"/>
      <c r="B102" s="28"/>
      <c r="C102" s="29" t="s">
        <v>18</v>
      </c>
      <c r="D102" s="30">
        <v>5000</v>
      </c>
      <c r="E102" s="30">
        <v>0</v>
      </c>
      <c r="F102" s="35"/>
    </row>
    <row r="103" spans="1:6" ht="14.25">
      <c r="A103" s="40"/>
      <c r="B103" s="32">
        <v>75495</v>
      </c>
      <c r="C103" s="57" t="s">
        <v>39</v>
      </c>
      <c r="D103" s="58">
        <f>SUM(D104)</f>
        <v>4050</v>
      </c>
      <c r="E103" s="58">
        <f>SUM(E104)</f>
        <v>2601.18</v>
      </c>
      <c r="F103" s="31">
        <f>E103/D103*100</f>
        <v>64.22666666666666</v>
      </c>
    </row>
    <row r="104" spans="1:6" ht="14.25">
      <c r="A104" s="40"/>
      <c r="B104" s="28"/>
      <c r="C104" s="29" t="s">
        <v>17</v>
      </c>
      <c r="D104" s="30">
        <f>SUM(D105)</f>
        <v>4050</v>
      </c>
      <c r="E104" s="30">
        <f>SUM(E105)</f>
        <v>2601.18</v>
      </c>
      <c r="F104" s="35"/>
    </row>
    <row r="105" spans="1:6" ht="14.25">
      <c r="A105" s="67"/>
      <c r="B105" s="68"/>
      <c r="C105" s="29" t="s">
        <v>18</v>
      </c>
      <c r="D105" s="30">
        <v>4050</v>
      </c>
      <c r="E105" s="30">
        <v>2601.18</v>
      </c>
      <c r="F105" s="69"/>
    </row>
    <row r="106" spans="1:6" ht="14.25">
      <c r="A106" s="28"/>
      <c r="B106" s="28"/>
      <c r="C106" s="61"/>
      <c r="D106" s="46"/>
      <c r="E106" s="46"/>
      <c r="F106" s="54"/>
    </row>
    <row r="107" spans="1:6" ht="14.25">
      <c r="A107" s="28"/>
      <c r="B107" s="28"/>
      <c r="C107" s="61"/>
      <c r="D107" s="46"/>
      <c r="E107" s="46"/>
      <c r="F107" s="54"/>
    </row>
    <row r="108" spans="1:6" ht="14.25">
      <c r="A108" s="28"/>
      <c r="B108" s="28"/>
      <c r="C108" s="61"/>
      <c r="D108" s="46"/>
      <c r="E108" s="46"/>
      <c r="F108" s="54"/>
    </row>
    <row r="109" spans="1:6" ht="14.25">
      <c r="A109" s="28"/>
      <c r="B109" s="28"/>
      <c r="C109" s="61"/>
      <c r="D109" s="46"/>
      <c r="E109" s="46"/>
      <c r="F109" s="54"/>
    </row>
    <row r="110" spans="1:6" ht="14.25">
      <c r="A110" s="28"/>
      <c r="B110" s="28"/>
      <c r="C110" s="61"/>
      <c r="D110" s="46"/>
      <c r="E110" s="46"/>
      <c r="F110" s="54"/>
    </row>
    <row r="111" spans="1:6" ht="14.25">
      <c r="A111" s="28"/>
      <c r="B111" s="28"/>
      <c r="C111" s="61"/>
      <c r="D111" s="46"/>
      <c r="E111" s="46"/>
      <c r="F111" s="54"/>
    </row>
    <row r="112" spans="1:6" ht="14.25">
      <c r="A112" s="70">
        <v>756</v>
      </c>
      <c r="B112" s="71"/>
      <c r="C112" s="71" t="s">
        <v>52</v>
      </c>
      <c r="D112" s="72">
        <f>SUM(D115)</f>
        <v>36000</v>
      </c>
      <c r="E112" s="72">
        <f>SUM(E115)</f>
        <v>18455.39</v>
      </c>
      <c r="F112" s="59">
        <f>E112/D112*100</f>
        <v>51.26497222222221</v>
      </c>
    </row>
    <row r="113" spans="1:6" ht="14.25">
      <c r="A113" s="17"/>
      <c r="B113" s="19"/>
      <c r="C113" s="19" t="s">
        <v>53</v>
      </c>
      <c r="D113" s="20"/>
      <c r="E113" s="20"/>
      <c r="F113" s="31"/>
    </row>
    <row r="114" spans="1:6" ht="14.25">
      <c r="A114" s="17"/>
      <c r="B114" s="19"/>
      <c r="C114" s="19" t="s">
        <v>54</v>
      </c>
      <c r="D114" s="20"/>
      <c r="E114" s="20"/>
      <c r="F114" s="31"/>
    </row>
    <row r="115" spans="1:6" ht="14.25">
      <c r="A115" s="38"/>
      <c r="B115" s="32">
        <v>75647</v>
      </c>
      <c r="C115" s="39" t="s">
        <v>55</v>
      </c>
      <c r="D115" s="34">
        <f>SUM(D116)</f>
        <v>36000</v>
      </c>
      <c r="E115" s="34">
        <f>SUM(E116)</f>
        <v>18455.39</v>
      </c>
      <c r="F115" s="31">
        <f>E115/D115*100</f>
        <v>51.26497222222221</v>
      </c>
    </row>
    <row r="116" spans="1:6" ht="14.25">
      <c r="A116" s="40"/>
      <c r="B116" s="28"/>
      <c r="C116" s="29" t="s">
        <v>17</v>
      </c>
      <c r="D116" s="30">
        <f>SUM(D117:D118)</f>
        <v>36000</v>
      </c>
      <c r="E116" s="30">
        <f>SUM(E117:E118)</f>
        <v>18455.39</v>
      </c>
      <c r="F116" s="35"/>
    </row>
    <row r="117" spans="1:6" ht="14.25">
      <c r="A117" s="40"/>
      <c r="B117" s="28"/>
      <c r="C117" s="29" t="s">
        <v>21</v>
      </c>
      <c r="D117" s="30">
        <v>35000</v>
      </c>
      <c r="E117" s="30">
        <v>18259</v>
      </c>
      <c r="F117" s="35"/>
    </row>
    <row r="118" spans="1:6" ht="14.25">
      <c r="A118" s="67"/>
      <c r="B118" s="68"/>
      <c r="C118" s="29" t="s">
        <v>18</v>
      </c>
      <c r="D118" s="30">
        <v>1000</v>
      </c>
      <c r="E118" s="30">
        <v>196.39</v>
      </c>
      <c r="F118" s="69"/>
    </row>
    <row r="119" spans="1:6" ht="14.25">
      <c r="A119" s="70">
        <v>757</v>
      </c>
      <c r="B119" s="71"/>
      <c r="C119" s="71" t="s">
        <v>56</v>
      </c>
      <c r="D119" s="72">
        <f>SUM(D120)</f>
        <v>25000</v>
      </c>
      <c r="E119" s="72">
        <f>SUM(E120)</f>
        <v>5165.34</v>
      </c>
      <c r="F119" s="59">
        <f>E119/D119*100</f>
        <v>20.661360000000002</v>
      </c>
    </row>
    <row r="120" spans="1:6" ht="14.25">
      <c r="A120" s="38"/>
      <c r="B120" s="32">
        <v>75702</v>
      </c>
      <c r="C120" s="39" t="s">
        <v>57</v>
      </c>
      <c r="D120" s="34">
        <f>SUM(D122)</f>
        <v>25000</v>
      </c>
      <c r="E120" s="34">
        <f>SUM(E122)</f>
        <v>5165.34</v>
      </c>
      <c r="F120" s="31">
        <f>E120/D120*100</f>
        <v>20.661360000000002</v>
      </c>
    </row>
    <row r="121" spans="1:6" ht="14.25">
      <c r="A121" s="38"/>
      <c r="B121" s="32"/>
      <c r="C121" s="39" t="s">
        <v>58</v>
      </c>
      <c r="D121" s="34"/>
      <c r="E121" s="34"/>
      <c r="F121" s="35"/>
    </row>
    <row r="122" spans="1:6" ht="14.25">
      <c r="A122" s="67"/>
      <c r="B122" s="68"/>
      <c r="C122" s="29" t="s">
        <v>59</v>
      </c>
      <c r="D122" s="30">
        <v>25000</v>
      </c>
      <c r="E122" s="30">
        <v>5165.34</v>
      </c>
      <c r="F122" s="69"/>
    </row>
    <row r="123" spans="1:6" ht="14.25">
      <c r="A123" s="17">
        <v>758</v>
      </c>
      <c r="B123" s="19"/>
      <c r="C123" s="19" t="s">
        <v>60</v>
      </c>
      <c r="D123" s="20">
        <f>SUM(D124)</f>
        <v>37300</v>
      </c>
      <c r="E123" s="20">
        <f>SUM(E124)</f>
        <v>0</v>
      </c>
      <c r="F123" s="35"/>
    </row>
    <row r="124" spans="1:6" ht="14.25">
      <c r="A124" s="38"/>
      <c r="B124" s="32">
        <v>75818</v>
      </c>
      <c r="C124" s="39" t="s">
        <v>61</v>
      </c>
      <c r="D124" s="34">
        <f>SUM(D125)</f>
        <v>37300</v>
      </c>
      <c r="E124" s="34">
        <f>SUM(E125)</f>
        <v>0</v>
      </c>
      <c r="F124" s="35"/>
    </row>
    <row r="125" spans="1:6" ht="14.25">
      <c r="A125" s="38"/>
      <c r="B125" s="32"/>
      <c r="C125" s="29" t="s">
        <v>62</v>
      </c>
      <c r="D125" s="45">
        <v>37300</v>
      </c>
      <c r="E125" s="45">
        <v>0</v>
      </c>
      <c r="F125" s="35"/>
    </row>
    <row r="126" spans="1:6" ht="14.25">
      <c r="A126" s="17">
        <v>801</v>
      </c>
      <c r="B126" s="18"/>
      <c r="C126" s="19" t="s">
        <v>63</v>
      </c>
      <c r="D126" s="20">
        <f>SUM(D127+D134+D140+D143+D148+D153+D158+D161+D168)</f>
        <v>2173214</v>
      </c>
      <c r="E126" s="20">
        <f>SUM(E127+E134+E140+E143+E148+E153+E158+E161+E168)</f>
        <v>1131683.1600000001</v>
      </c>
      <c r="F126" s="21">
        <f>E126/D126*100</f>
        <v>52.07417033021139</v>
      </c>
    </row>
    <row r="127" spans="1:6" ht="14.25">
      <c r="A127" s="38"/>
      <c r="B127" s="32">
        <v>80101</v>
      </c>
      <c r="C127" s="39" t="s">
        <v>64</v>
      </c>
      <c r="D127" s="34">
        <f>SUM(D128:D129)</f>
        <v>1025672</v>
      </c>
      <c r="E127" s="34">
        <f>SUM(E128:E129)</f>
        <v>504905.26</v>
      </c>
      <c r="F127" s="31">
        <f>E127/D127*100</f>
        <v>49.22677620135872</v>
      </c>
    </row>
    <row r="128" spans="1:6" ht="14.25">
      <c r="A128" s="38"/>
      <c r="B128" s="32"/>
      <c r="C128" s="29" t="s">
        <v>28</v>
      </c>
      <c r="D128" s="30">
        <v>9600</v>
      </c>
      <c r="E128" s="30">
        <v>9600</v>
      </c>
      <c r="F128" s="35"/>
    </row>
    <row r="129" spans="1:6" ht="14.25">
      <c r="A129" s="40"/>
      <c r="B129" s="28"/>
      <c r="C129" s="29" t="s">
        <v>17</v>
      </c>
      <c r="D129" s="30">
        <f>SUM(D130:D133)</f>
        <v>1016072</v>
      </c>
      <c r="E129" s="30">
        <f>SUM(E130:E133)</f>
        <v>495305.26</v>
      </c>
      <c r="F129" s="35"/>
    </row>
    <row r="130" spans="1:6" ht="14.25">
      <c r="A130" s="40"/>
      <c r="B130" s="28"/>
      <c r="C130" s="29" t="s">
        <v>65</v>
      </c>
      <c r="D130" s="30">
        <v>200837</v>
      </c>
      <c r="E130" s="30">
        <v>102928.99</v>
      </c>
      <c r="F130" s="35"/>
    </row>
    <row r="131" spans="1:6" ht="14.25">
      <c r="A131" s="40"/>
      <c r="B131" s="28"/>
      <c r="C131" s="29" t="s">
        <v>31</v>
      </c>
      <c r="D131" s="30">
        <v>519301</v>
      </c>
      <c r="E131" s="30">
        <v>266353.49</v>
      </c>
      <c r="F131" s="35"/>
    </row>
    <row r="132" spans="1:6" ht="14.25">
      <c r="A132" s="40"/>
      <c r="B132" s="28"/>
      <c r="C132" s="29" t="s">
        <v>22</v>
      </c>
      <c r="D132" s="73">
        <v>97220</v>
      </c>
      <c r="E132" s="30">
        <v>47701.77</v>
      </c>
      <c r="F132" s="35"/>
    </row>
    <row r="133" spans="1:6" ht="14.25">
      <c r="A133" s="40"/>
      <c r="B133" s="28"/>
      <c r="C133" s="29" t="s">
        <v>18</v>
      </c>
      <c r="D133" s="30">
        <v>198714</v>
      </c>
      <c r="E133" s="30">
        <v>78321.01</v>
      </c>
      <c r="F133" s="35"/>
    </row>
    <row r="134" spans="1:6" ht="14.25">
      <c r="A134" s="38"/>
      <c r="B134" s="32">
        <v>80103</v>
      </c>
      <c r="C134" s="39" t="s">
        <v>66</v>
      </c>
      <c r="D134" s="34">
        <f>SUM(D135)</f>
        <v>62103</v>
      </c>
      <c r="E134" s="34">
        <f>SUM(E135)</f>
        <v>30318.9</v>
      </c>
      <c r="F134" s="31">
        <f>E134/D134*100</f>
        <v>48.820346843147675</v>
      </c>
    </row>
    <row r="135" spans="1:6" ht="14.25">
      <c r="A135" s="40"/>
      <c r="B135" s="28"/>
      <c r="C135" s="29" t="s">
        <v>17</v>
      </c>
      <c r="D135" s="30">
        <f>SUM(D136:D139)</f>
        <v>62103</v>
      </c>
      <c r="E135" s="30">
        <f>SUM(E136:E139)</f>
        <v>30318.9</v>
      </c>
      <c r="F135" s="35"/>
    </row>
    <row r="136" spans="1:6" ht="14.25">
      <c r="A136" s="40"/>
      <c r="B136" s="28"/>
      <c r="C136" s="29" t="s">
        <v>65</v>
      </c>
      <c r="D136" s="30">
        <v>5354</v>
      </c>
      <c r="E136" s="30">
        <v>2677.2</v>
      </c>
      <c r="F136" s="35"/>
    </row>
    <row r="137" spans="1:6" ht="14.25">
      <c r="A137" s="40"/>
      <c r="B137" s="28"/>
      <c r="C137" s="29" t="s">
        <v>31</v>
      </c>
      <c r="D137" s="30">
        <v>41936</v>
      </c>
      <c r="E137" s="30">
        <v>21754.88</v>
      </c>
      <c r="F137" s="35"/>
    </row>
    <row r="138" spans="1:6" ht="14.25">
      <c r="A138" s="40"/>
      <c r="B138" s="28"/>
      <c r="C138" s="29" t="s">
        <v>22</v>
      </c>
      <c r="D138" s="30">
        <v>7883</v>
      </c>
      <c r="E138" s="30">
        <v>3008.71</v>
      </c>
      <c r="F138" s="35"/>
    </row>
    <row r="139" spans="1:6" ht="14.25">
      <c r="A139" s="40"/>
      <c r="B139" s="28"/>
      <c r="C139" s="29" t="s">
        <v>18</v>
      </c>
      <c r="D139" s="30">
        <v>6930</v>
      </c>
      <c r="E139" s="30">
        <v>2878.11</v>
      </c>
      <c r="F139" s="35"/>
    </row>
    <row r="140" spans="1:6" ht="14.25">
      <c r="A140" s="38"/>
      <c r="B140" s="32">
        <v>80104</v>
      </c>
      <c r="C140" s="39" t="s">
        <v>67</v>
      </c>
      <c r="D140" s="34">
        <f>SUM(D141)</f>
        <v>50000</v>
      </c>
      <c r="E140" s="34">
        <f>SUM(E141)</f>
        <v>26165.92</v>
      </c>
      <c r="F140" s="31">
        <f>E140/D140*100</f>
        <v>52.33184</v>
      </c>
    </row>
    <row r="141" spans="1:6" ht="14.25">
      <c r="A141" s="40"/>
      <c r="B141" s="28"/>
      <c r="C141" s="29" t="s">
        <v>17</v>
      </c>
      <c r="D141" s="30">
        <f>SUM(D142)</f>
        <v>50000</v>
      </c>
      <c r="E141" s="30">
        <f>SUM(E142)</f>
        <v>26165.92</v>
      </c>
      <c r="F141" s="35"/>
    </row>
    <row r="142" spans="1:6" ht="14.25">
      <c r="A142" s="40"/>
      <c r="B142" s="28"/>
      <c r="C142" s="29" t="s">
        <v>65</v>
      </c>
      <c r="D142" s="30">
        <v>50000</v>
      </c>
      <c r="E142" s="30">
        <v>26165.92</v>
      </c>
      <c r="F142" s="35"/>
    </row>
    <row r="143" spans="1:6" ht="14.25">
      <c r="A143" s="38"/>
      <c r="B143" s="32">
        <v>80110</v>
      </c>
      <c r="C143" s="39" t="s">
        <v>68</v>
      </c>
      <c r="D143" s="34">
        <f>SUM(D144:D144)</f>
        <v>634952</v>
      </c>
      <c r="E143" s="34">
        <f>SUM(E144:E144)</f>
        <v>326342.41000000003</v>
      </c>
      <c r="F143" s="31">
        <f>E143/D143*100</f>
        <v>51.396390593304695</v>
      </c>
    </row>
    <row r="144" spans="1:6" ht="14.25">
      <c r="A144" s="40"/>
      <c r="B144" s="28"/>
      <c r="C144" s="29" t="s">
        <v>17</v>
      </c>
      <c r="D144" s="30">
        <f>SUM(D145:D147)</f>
        <v>634952</v>
      </c>
      <c r="E144" s="30">
        <f>SUM(E145:E147)</f>
        <v>326342.41000000003</v>
      </c>
      <c r="F144" s="35"/>
    </row>
    <row r="145" spans="1:6" ht="14.25">
      <c r="A145" s="40"/>
      <c r="B145" s="28"/>
      <c r="C145" s="29" t="s">
        <v>21</v>
      </c>
      <c r="D145" s="30">
        <v>401587</v>
      </c>
      <c r="E145" s="30">
        <v>223937.94</v>
      </c>
      <c r="F145" s="35"/>
    </row>
    <row r="146" spans="1:6" ht="14.25">
      <c r="A146" s="40"/>
      <c r="B146" s="28"/>
      <c r="C146" s="29" t="s">
        <v>69</v>
      </c>
      <c r="D146" s="30">
        <v>76630</v>
      </c>
      <c r="E146" s="30">
        <v>40680.82</v>
      </c>
      <c r="F146" s="35"/>
    </row>
    <row r="147" spans="1:6" ht="14.25">
      <c r="A147" s="40"/>
      <c r="B147" s="28"/>
      <c r="C147" s="29" t="s">
        <v>18</v>
      </c>
      <c r="D147" s="30">
        <v>156735</v>
      </c>
      <c r="E147" s="30">
        <v>61723.65</v>
      </c>
      <c r="F147" s="35"/>
    </row>
    <row r="148" spans="1:6" ht="14.25">
      <c r="A148" s="38"/>
      <c r="B148" s="32">
        <v>80113</v>
      </c>
      <c r="C148" s="39" t="s">
        <v>70</v>
      </c>
      <c r="D148" s="34">
        <f>SUM(D149)</f>
        <v>142520</v>
      </c>
      <c r="E148" s="34">
        <f>SUM(E149)</f>
        <v>81520.77</v>
      </c>
      <c r="F148" s="31">
        <f>E148/D148*100</f>
        <v>57.199529890541676</v>
      </c>
    </row>
    <row r="149" spans="1:6" ht="14.25">
      <c r="A149" s="40"/>
      <c r="B149" s="28"/>
      <c r="C149" s="29" t="s">
        <v>17</v>
      </c>
      <c r="D149" s="30">
        <f>SUM(D150:D152)</f>
        <v>142520</v>
      </c>
      <c r="E149" s="30">
        <f>SUM(E150:E152)</f>
        <v>81520.77</v>
      </c>
      <c r="F149" s="35"/>
    </row>
    <row r="150" spans="1:6" ht="14.25">
      <c r="A150" s="40"/>
      <c r="B150" s="28"/>
      <c r="C150" s="29" t="s">
        <v>21</v>
      </c>
      <c r="D150" s="30">
        <v>32000</v>
      </c>
      <c r="E150" s="30">
        <v>17977.49</v>
      </c>
      <c r="F150" s="35"/>
    </row>
    <row r="151" spans="1:6" ht="14.25">
      <c r="A151" s="40"/>
      <c r="B151" s="28"/>
      <c r="C151" s="29" t="s">
        <v>69</v>
      </c>
      <c r="D151" s="30">
        <v>3520</v>
      </c>
      <c r="E151" s="30">
        <v>701.22</v>
      </c>
      <c r="F151" s="35"/>
    </row>
    <row r="152" spans="1:6" ht="14.25">
      <c r="A152" s="40"/>
      <c r="B152" s="28"/>
      <c r="C152" s="29" t="s">
        <v>18</v>
      </c>
      <c r="D152" s="30">
        <v>107000</v>
      </c>
      <c r="E152" s="30">
        <v>62842.06</v>
      </c>
      <c r="F152" s="35"/>
    </row>
    <row r="153" spans="1:6" ht="14.25">
      <c r="A153" s="38"/>
      <c r="B153" s="32">
        <v>80114</v>
      </c>
      <c r="C153" s="33" t="s">
        <v>71</v>
      </c>
      <c r="D153" s="34">
        <f>SUM(D154)</f>
        <v>114736</v>
      </c>
      <c r="E153" s="34">
        <f>SUM(E154)</f>
        <v>60014.65</v>
      </c>
      <c r="F153" s="31">
        <f>E153/D153*100</f>
        <v>52.30673023288245</v>
      </c>
    </row>
    <row r="154" spans="1:6" ht="14.25">
      <c r="A154" s="40"/>
      <c r="B154" s="28"/>
      <c r="C154" s="29" t="s">
        <v>17</v>
      </c>
      <c r="D154" s="30">
        <f>SUM(D155:D157)</f>
        <v>114736</v>
      </c>
      <c r="E154" s="30">
        <f>SUM(E155:E157)</f>
        <v>60014.65</v>
      </c>
      <c r="F154" s="35"/>
    </row>
    <row r="155" spans="1:6" ht="14.25">
      <c r="A155" s="40"/>
      <c r="B155" s="28"/>
      <c r="C155" s="29" t="s">
        <v>31</v>
      </c>
      <c r="D155" s="30">
        <v>85250</v>
      </c>
      <c r="E155" s="30">
        <v>45830.36</v>
      </c>
      <c r="F155" s="35"/>
    </row>
    <row r="156" spans="1:6" ht="14.25">
      <c r="A156" s="40"/>
      <c r="B156" s="28"/>
      <c r="C156" s="29" t="s">
        <v>69</v>
      </c>
      <c r="D156" s="30">
        <v>15560</v>
      </c>
      <c r="E156" s="30">
        <v>7888.3</v>
      </c>
      <c r="F156" s="35"/>
    </row>
    <row r="157" spans="1:6" ht="14.25">
      <c r="A157" s="40"/>
      <c r="B157" s="28"/>
      <c r="C157" s="29" t="s">
        <v>18</v>
      </c>
      <c r="D157" s="30">
        <v>13926</v>
      </c>
      <c r="E157" s="30">
        <v>6295.99</v>
      </c>
      <c r="F157" s="35"/>
    </row>
    <row r="158" spans="1:6" ht="14.25">
      <c r="A158" s="38"/>
      <c r="B158" s="32">
        <v>80146</v>
      </c>
      <c r="C158" s="33" t="s">
        <v>72</v>
      </c>
      <c r="D158" s="46">
        <f>SUM(D159)</f>
        <v>8270</v>
      </c>
      <c r="E158" s="46">
        <f>SUM(E159)</f>
        <v>2195</v>
      </c>
      <c r="F158" s="31">
        <f>E158/D158*100</f>
        <v>26.541717049576786</v>
      </c>
    </row>
    <row r="159" spans="1:6" ht="14.25">
      <c r="A159" s="40"/>
      <c r="B159" s="28"/>
      <c r="C159" s="29" t="s">
        <v>17</v>
      </c>
      <c r="D159" s="30">
        <f>SUM(D160)</f>
        <v>8270</v>
      </c>
      <c r="E159" s="30">
        <f>SUM(E160)</f>
        <v>2195</v>
      </c>
      <c r="F159" s="35"/>
    </row>
    <row r="160" spans="1:6" ht="14.25">
      <c r="A160" s="40"/>
      <c r="B160" s="28"/>
      <c r="C160" s="29" t="s">
        <v>18</v>
      </c>
      <c r="D160" s="30">
        <v>8270</v>
      </c>
      <c r="E160" s="30">
        <v>2195</v>
      </c>
      <c r="F160" s="35"/>
    </row>
    <row r="161" spans="1:6" ht="14.25">
      <c r="A161" s="38"/>
      <c r="B161" s="32">
        <v>80148</v>
      </c>
      <c r="C161" s="33" t="s">
        <v>73</v>
      </c>
      <c r="D161" s="34">
        <f>SUM(D162)</f>
        <v>51765</v>
      </c>
      <c r="E161" s="34">
        <f>SUM(E162)</f>
        <v>25252.32</v>
      </c>
      <c r="F161" s="31">
        <f>E161/D161*100</f>
        <v>48.78261373514923</v>
      </c>
    </row>
    <row r="162" spans="1:6" ht="14.25">
      <c r="A162" s="40"/>
      <c r="B162" s="28"/>
      <c r="C162" s="29" t="s">
        <v>17</v>
      </c>
      <c r="D162" s="30">
        <f>SUM(D163:D165)</f>
        <v>51765</v>
      </c>
      <c r="E162" s="30">
        <f>SUM(E163:E165)</f>
        <v>25252.32</v>
      </c>
      <c r="F162" s="35"/>
    </row>
    <row r="163" spans="1:6" ht="14.25">
      <c r="A163" s="40"/>
      <c r="B163" s="28"/>
      <c r="C163" s="29" t="s">
        <v>31</v>
      </c>
      <c r="D163" s="30">
        <v>25515</v>
      </c>
      <c r="E163" s="30">
        <v>13209.56</v>
      </c>
      <c r="F163" s="35"/>
    </row>
    <row r="164" spans="1:6" ht="14.25">
      <c r="A164" s="40"/>
      <c r="B164" s="28"/>
      <c r="C164" s="29" t="s">
        <v>69</v>
      </c>
      <c r="D164" s="30">
        <v>4650</v>
      </c>
      <c r="E164" s="30">
        <v>2327.39</v>
      </c>
      <c r="F164" s="35"/>
    </row>
    <row r="165" spans="1:6" ht="14.25">
      <c r="A165" s="67"/>
      <c r="B165" s="68"/>
      <c r="C165" s="29" t="s">
        <v>18</v>
      </c>
      <c r="D165" s="30">
        <v>21600</v>
      </c>
      <c r="E165" s="30">
        <v>9715.37</v>
      </c>
      <c r="F165" s="69"/>
    </row>
    <row r="166" spans="1:6" ht="14.25">
      <c r="A166" s="28"/>
      <c r="B166" s="51"/>
      <c r="C166" s="52"/>
      <c r="D166" s="53"/>
      <c r="E166" s="53"/>
      <c r="F166" s="54"/>
    </row>
    <row r="167" spans="1:6" ht="14.25">
      <c r="A167" s="28"/>
      <c r="B167" s="51"/>
      <c r="C167" s="52"/>
      <c r="D167" s="53"/>
      <c r="E167" s="53"/>
      <c r="F167" s="54"/>
    </row>
    <row r="168" spans="1:6" ht="14.25">
      <c r="A168" s="55"/>
      <c r="B168" s="56">
        <v>80195</v>
      </c>
      <c r="C168" s="57" t="s">
        <v>39</v>
      </c>
      <c r="D168" s="58">
        <f>SUM(D169)</f>
        <v>83196</v>
      </c>
      <c r="E168" s="58">
        <f>SUM(E169)</f>
        <v>74967.93</v>
      </c>
      <c r="F168" s="59">
        <f>E168/D168*100</f>
        <v>90.11001730852443</v>
      </c>
    </row>
    <row r="169" spans="1:6" ht="14.25">
      <c r="A169" s="40"/>
      <c r="B169" s="28"/>
      <c r="C169" s="29" t="s">
        <v>17</v>
      </c>
      <c r="D169" s="30">
        <f>SUM(D170:D170)</f>
        <v>83196</v>
      </c>
      <c r="E169" s="30">
        <f>SUM(E170:E170)</f>
        <v>74967.93</v>
      </c>
      <c r="F169" s="35"/>
    </row>
    <row r="170" spans="1:6" ht="14.25">
      <c r="A170" s="40"/>
      <c r="B170" s="28"/>
      <c r="C170" s="29" t="s">
        <v>18</v>
      </c>
      <c r="D170" s="30">
        <v>83196</v>
      </c>
      <c r="E170" s="30">
        <v>74967.93</v>
      </c>
      <c r="F170" s="35"/>
    </row>
    <row r="171" spans="1:6" ht="14.25">
      <c r="A171" s="17">
        <v>851</v>
      </c>
      <c r="B171" s="18"/>
      <c r="C171" s="19" t="s">
        <v>74</v>
      </c>
      <c r="D171" s="20">
        <f>SUM(D172)</f>
        <v>50565</v>
      </c>
      <c r="E171" s="20">
        <f>SUM(E172)</f>
        <v>26024.870000000003</v>
      </c>
      <c r="F171" s="74">
        <f>SUM(F172)</f>
        <v>51.46814990606151</v>
      </c>
    </row>
    <row r="172" spans="1:6" ht="14.25">
      <c r="A172" s="38"/>
      <c r="B172" s="32">
        <v>85154</v>
      </c>
      <c r="C172" s="33" t="s">
        <v>75</v>
      </c>
      <c r="D172" s="75">
        <f>SUM(D173)</f>
        <v>50565</v>
      </c>
      <c r="E172" s="75">
        <f>SUM(E173)</f>
        <v>26024.870000000003</v>
      </c>
      <c r="F172" s="31">
        <f>E172/D172*100</f>
        <v>51.46814990606151</v>
      </c>
    </row>
    <row r="173" spans="1:6" ht="14.25">
      <c r="A173" s="41"/>
      <c r="B173" s="42"/>
      <c r="C173" s="29" t="s">
        <v>17</v>
      </c>
      <c r="D173" s="30">
        <f>SUM(D174:D176)</f>
        <v>50565</v>
      </c>
      <c r="E173" s="30">
        <f>SUM(E174:E176)</f>
        <v>26024.870000000003</v>
      </c>
      <c r="F173" s="35"/>
    </row>
    <row r="174" spans="1:6" ht="14.25">
      <c r="A174" s="41"/>
      <c r="B174" s="42"/>
      <c r="C174" s="29" t="s">
        <v>31</v>
      </c>
      <c r="D174" s="30">
        <v>21124</v>
      </c>
      <c r="E174" s="30">
        <v>13824.1</v>
      </c>
      <c r="F174" s="35"/>
    </row>
    <row r="175" spans="1:6" ht="14.25">
      <c r="A175" s="41"/>
      <c r="B175" s="42"/>
      <c r="C175" s="29" t="s">
        <v>22</v>
      </c>
      <c r="D175" s="30">
        <v>1036</v>
      </c>
      <c r="E175" s="30">
        <v>296.98</v>
      </c>
      <c r="F175" s="35"/>
    </row>
    <row r="176" spans="1:6" ht="14.25">
      <c r="A176" s="76"/>
      <c r="B176" s="77"/>
      <c r="C176" s="29" t="s">
        <v>18</v>
      </c>
      <c r="D176" s="30">
        <v>28405</v>
      </c>
      <c r="E176" s="30">
        <v>11903.79</v>
      </c>
      <c r="F176" s="69"/>
    </row>
    <row r="177" spans="1:6" ht="14.25">
      <c r="A177" s="70">
        <v>852</v>
      </c>
      <c r="B177" s="71"/>
      <c r="C177" s="71" t="s">
        <v>76</v>
      </c>
      <c r="D177" s="72">
        <f>SUM(D179+D186+D193+D196+D199+D204+D209)</f>
        <v>1164153</v>
      </c>
      <c r="E177" s="72">
        <f>SUM(E179+E186+E193+E196+E199+E204+E209)</f>
        <v>509785.80999999994</v>
      </c>
      <c r="F177" s="78">
        <f>E177/D177*100</f>
        <v>43.79027584862127</v>
      </c>
    </row>
    <row r="178" spans="1:6" ht="14.25">
      <c r="A178" s="41"/>
      <c r="B178" s="32">
        <v>85212</v>
      </c>
      <c r="C178" s="33" t="s">
        <v>77</v>
      </c>
      <c r="D178" s="34"/>
      <c r="E178" s="34"/>
      <c r="F178" s="35"/>
    </row>
    <row r="179" spans="1:6" ht="14.25">
      <c r="A179" s="41"/>
      <c r="B179" s="32"/>
      <c r="C179" s="33" t="s">
        <v>78</v>
      </c>
      <c r="D179" s="34">
        <f>SUM(D181:D181)</f>
        <v>917540</v>
      </c>
      <c r="E179" s="34">
        <f>SUM(E181:E181)</f>
        <v>388864</v>
      </c>
      <c r="F179" s="31">
        <f>E179/D179*100</f>
        <v>42.38114959565796</v>
      </c>
    </row>
    <row r="180" spans="1:6" ht="14.25">
      <c r="A180" s="41"/>
      <c r="B180" s="32"/>
      <c r="C180" s="33" t="s">
        <v>79</v>
      </c>
      <c r="D180" s="34"/>
      <c r="E180" s="34"/>
      <c r="F180" s="31"/>
    </row>
    <row r="181" spans="1:6" ht="14.25">
      <c r="A181" s="41"/>
      <c r="B181" s="42"/>
      <c r="C181" s="29" t="s">
        <v>17</v>
      </c>
      <c r="D181" s="30">
        <f>SUM(D182:D184)</f>
        <v>917540</v>
      </c>
      <c r="E181" s="30">
        <f>SUM(E182:E184)</f>
        <v>388864</v>
      </c>
      <c r="F181" s="31">
        <f>E181/D181*100</f>
        <v>42.38114959565796</v>
      </c>
    </row>
    <row r="182" spans="1:6" ht="14.25">
      <c r="A182" s="41"/>
      <c r="B182" s="42"/>
      <c r="C182" s="29" t="s">
        <v>31</v>
      </c>
      <c r="D182" s="30">
        <v>22228</v>
      </c>
      <c r="E182" s="30">
        <v>8828.53</v>
      </c>
      <c r="F182" s="35"/>
    </row>
    <row r="183" spans="1:6" ht="14.25">
      <c r="A183" s="41"/>
      <c r="B183" s="42"/>
      <c r="C183" s="29" t="s">
        <v>22</v>
      </c>
      <c r="D183" s="30">
        <v>6689</v>
      </c>
      <c r="E183" s="30">
        <v>3135.83</v>
      </c>
      <c r="F183" s="35"/>
    </row>
    <row r="184" spans="1:6" ht="14.25">
      <c r="A184" s="41"/>
      <c r="B184" s="42"/>
      <c r="C184" s="29" t="s">
        <v>18</v>
      </c>
      <c r="D184" s="30">
        <v>888623</v>
      </c>
      <c r="E184" s="30">
        <v>376899.64</v>
      </c>
      <c r="F184" s="79"/>
    </row>
    <row r="185" spans="1:6" ht="14.25">
      <c r="A185" s="38"/>
      <c r="B185" s="32">
        <v>85213</v>
      </c>
      <c r="C185" s="57" t="s">
        <v>80</v>
      </c>
      <c r="D185" s="58"/>
      <c r="E185" s="58"/>
      <c r="F185" s="35"/>
    </row>
    <row r="186" spans="1:6" ht="14.25">
      <c r="A186" s="38"/>
      <c r="B186" s="32"/>
      <c r="C186" s="33" t="s">
        <v>81</v>
      </c>
      <c r="D186" s="34">
        <f>SUM(D190)</f>
        <v>3420</v>
      </c>
      <c r="E186" s="34">
        <f>SUM(E190)</f>
        <v>1246</v>
      </c>
      <c r="F186" s="31">
        <f>E186/D186*100</f>
        <v>36.432748538011694</v>
      </c>
    </row>
    <row r="187" spans="1:6" ht="14.25">
      <c r="A187" s="38"/>
      <c r="B187" s="32"/>
      <c r="C187" s="33" t="s">
        <v>82</v>
      </c>
      <c r="D187" s="34"/>
      <c r="E187" s="34"/>
      <c r="F187" s="35"/>
    </row>
    <row r="188" spans="1:6" ht="14.25">
      <c r="A188" s="38"/>
      <c r="B188" s="32"/>
      <c r="C188" s="33" t="s">
        <v>83</v>
      </c>
      <c r="D188" s="80"/>
      <c r="E188" s="80"/>
      <c r="F188" s="35"/>
    </row>
    <row r="189" spans="1:6" ht="14.25">
      <c r="A189" s="41"/>
      <c r="B189" s="42"/>
      <c r="C189" s="33" t="s">
        <v>84</v>
      </c>
      <c r="D189" s="81"/>
      <c r="E189" s="81"/>
      <c r="F189" s="82"/>
    </row>
    <row r="190" spans="1:6" ht="14.25">
      <c r="A190" s="41"/>
      <c r="B190" s="42"/>
      <c r="C190" s="29" t="s">
        <v>17</v>
      </c>
      <c r="D190" s="30">
        <f>SUM(D191)</f>
        <v>3420</v>
      </c>
      <c r="E190" s="30">
        <f>SUM(E191)</f>
        <v>1246</v>
      </c>
      <c r="F190" s="35"/>
    </row>
    <row r="191" spans="1:6" ht="14.25">
      <c r="A191" s="41"/>
      <c r="B191" s="42"/>
      <c r="C191" s="29" t="s">
        <v>18</v>
      </c>
      <c r="D191" s="30">
        <v>3420</v>
      </c>
      <c r="E191" s="30">
        <v>1246</v>
      </c>
      <c r="F191" s="35"/>
    </row>
    <row r="192" spans="1:6" ht="14.25">
      <c r="A192" s="38"/>
      <c r="B192" s="32">
        <v>85214</v>
      </c>
      <c r="C192" s="57" t="s">
        <v>85</v>
      </c>
      <c r="D192" s="58"/>
      <c r="E192" s="58"/>
      <c r="F192" s="35"/>
    </row>
    <row r="193" spans="1:6" ht="14.25">
      <c r="A193" s="38"/>
      <c r="B193" s="32"/>
      <c r="C193" s="33" t="s">
        <v>86</v>
      </c>
      <c r="D193" s="34">
        <f>SUM(D194)</f>
        <v>43390</v>
      </c>
      <c r="E193" s="34">
        <f>SUM(E194)</f>
        <v>21066.92</v>
      </c>
      <c r="F193" s="31">
        <f>E193/D193*100</f>
        <v>48.552477529384646</v>
      </c>
    </row>
    <row r="194" spans="1:6" ht="14.25">
      <c r="A194" s="41"/>
      <c r="B194" s="42"/>
      <c r="C194" s="29" t="s">
        <v>17</v>
      </c>
      <c r="D194" s="30">
        <f>SUM(D195)</f>
        <v>43390</v>
      </c>
      <c r="E194" s="30">
        <f>SUM(E195)</f>
        <v>21066.92</v>
      </c>
      <c r="F194" s="35"/>
    </row>
    <row r="195" spans="1:6" ht="14.25">
      <c r="A195" s="41"/>
      <c r="B195" s="42"/>
      <c r="C195" s="29" t="s">
        <v>18</v>
      </c>
      <c r="D195" s="30">
        <v>43390</v>
      </c>
      <c r="E195" s="30">
        <v>21066.92</v>
      </c>
      <c r="F195" s="35"/>
    </row>
    <row r="196" spans="1:6" ht="14.25">
      <c r="A196" s="41"/>
      <c r="B196" s="32">
        <v>85215</v>
      </c>
      <c r="C196" s="33" t="s">
        <v>87</v>
      </c>
      <c r="D196" s="34">
        <f>SUM(D197)</f>
        <v>1000</v>
      </c>
      <c r="E196" s="34">
        <v>0</v>
      </c>
      <c r="F196" s="35"/>
    </row>
    <row r="197" spans="1:6" ht="14.25">
      <c r="A197" s="41"/>
      <c r="B197" s="42"/>
      <c r="C197" s="29" t="s">
        <v>17</v>
      </c>
      <c r="D197" s="30">
        <f>SUM(D198)</f>
        <v>1000</v>
      </c>
      <c r="E197" s="30">
        <v>0</v>
      </c>
      <c r="F197" s="35"/>
    </row>
    <row r="198" spans="1:6" ht="14.25">
      <c r="A198" s="40"/>
      <c r="B198" s="28"/>
      <c r="C198" s="29" t="s">
        <v>18</v>
      </c>
      <c r="D198" s="30">
        <v>1000</v>
      </c>
      <c r="E198" s="30">
        <v>0</v>
      </c>
      <c r="F198" s="35"/>
    </row>
    <row r="199" spans="1:6" ht="14.25">
      <c r="A199" s="38"/>
      <c r="B199" s="32">
        <v>85219</v>
      </c>
      <c r="C199" s="39" t="s">
        <v>88</v>
      </c>
      <c r="D199" s="34">
        <f>SUM(D200)</f>
        <v>140141</v>
      </c>
      <c r="E199" s="34">
        <f>SUM(E200)</f>
        <v>65914.9</v>
      </c>
      <c r="F199" s="31">
        <f>E199/D199*100</f>
        <v>47.03470076565744</v>
      </c>
    </row>
    <row r="200" spans="1:6" ht="14.25">
      <c r="A200" s="38"/>
      <c r="B200" s="32"/>
      <c r="C200" s="29" t="s">
        <v>17</v>
      </c>
      <c r="D200" s="30">
        <f>SUM(D201:D203)</f>
        <v>140141</v>
      </c>
      <c r="E200" s="30">
        <f>SUM(E201:E203)</f>
        <v>65914.9</v>
      </c>
      <c r="F200" s="35"/>
    </row>
    <row r="201" spans="1:6" ht="14.25">
      <c r="A201" s="38"/>
      <c r="B201" s="32"/>
      <c r="C201" s="29" t="s">
        <v>31</v>
      </c>
      <c r="D201" s="30">
        <v>84282</v>
      </c>
      <c r="E201" s="30">
        <v>47007.96</v>
      </c>
      <c r="F201" s="35"/>
    </row>
    <row r="202" spans="1:6" ht="14.25">
      <c r="A202" s="38"/>
      <c r="B202" s="32"/>
      <c r="C202" s="29" t="s">
        <v>22</v>
      </c>
      <c r="D202" s="30">
        <v>15624</v>
      </c>
      <c r="E202" s="30">
        <v>8359.39</v>
      </c>
      <c r="F202" s="35"/>
    </row>
    <row r="203" spans="1:6" ht="14.25">
      <c r="A203" s="38"/>
      <c r="B203" s="32"/>
      <c r="C203" s="29" t="s">
        <v>18</v>
      </c>
      <c r="D203" s="30">
        <v>40235</v>
      </c>
      <c r="E203" s="30">
        <v>10547.55</v>
      </c>
      <c r="F203" s="35"/>
    </row>
    <row r="204" spans="1:6" ht="14.25">
      <c r="A204" s="38"/>
      <c r="B204" s="32">
        <v>85228</v>
      </c>
      <c r="C204" s="39" t="s">
        <v>89</v>
      </c>
      <c r="D204" s="34">
        <f>SUM(D205)</f>
        <v>26791</v>
      </c>
      <c r="E204" s="34">
        <f>SUM(E205)</f>
        <v>12747.08</v>
      </c>
      <c r="F204" s="31">
        <f>E204/D204*100</f>
        <v>47.57970960397148</v>
      </c>
    </row>
    <row r="205" spans="1:6" ht="14.25">
      <c r="A205" s="38"/>
      <c r="B205" s="32"/>
      <c r="C205" s="29" t="s">
        <v>17</v>
      </c>
      <c r="D205" s="30">
        <f>SUM(D206:D208)</f>
        <v>26791</v>
      </c>
      <c r="E205" s="30">
        <f>SUM(E206:E208)</f>
        <v>12747.08</v>
      </c>
      <c r="F205" s="35"/>
    </row>
    <row r="206" spans="1:6" ht="14.25">
      <c r="A206" s="38"/>
      <c r="B206" s="32"/>
      <c r="C206" s="29" t="s">
        <v>21</v>
      </c>
      <c r="D206" s="30">
        <v>21445</v>
      </c>
      <c r="E206" s="30">
        <v>10128.26</v>
      </c>
      <c r="F206" s="35"/>
    </row>
    <row r="207" spans="1:6" ht="14.25">
      <c r="A207" s="38"/>
      <c r="B207" s="32"/>
      <c r="C207" s="29" t="s">
        <v>22</v>
      </c>
      <c r="D207" s="30">
        <v>3575</v>
      </c>
      <c r="E207" s="30">
        <v>1868.79</v>
      </c>
      <c r="F207" s="35"/>
    </row>
    <row r="208" spans="1:6" ht="14.25">
      <c r="A208" s="38"/>
      <c r="B208" s="32"/>
      <c r="C208" s="29" t="s">
        <v>18</v>
      </c>
      <c r="D208" s="30">
        <v>1771</v>
      </c>
      <c r="E208" s="30">
        <v>750.03</v>
      </c>
      <c r="F208" s="35"/>
    </row>
    <row r="209" spans="1:6" ht="14.25">
      <c r="A209" s="40"/>
      <c r="B209" s="32">
        <v>85295</v>
      </c>
      <c r="C209" s="39" t="s">
        <v>39</v>
      </c>
      <c r="D209" s="34">
        <f>SUM(D210)</f>
        <v>31871</v>
      </c>
      <c r="E209" s="34">
        <f>SUM(E210)</f>
        <v>19946.91</v>
      </c>
      <c r="F209" s="31">
        <f>E209/D209*100</f>
        <v>62.586395155470484</v>
      </c>
    </row>
    <row r="210" spans="1:6" ht="14.25">
      <c r="A210" s="40"/>
      <c r="B210" s="28"/>
      <c r="C210" s="29" t="s">
        <v>17</v>
      </c>
      <c r="D210" s="30">
        <f>SUM(D211)</f>
        <v>31871</v>
      </c>
      <c r="E210" s="30">
        <f>SUM(E211)</f>
        <v>19946.91</v>
      </c>
      <c r="F210" s="35"/>
    </row>
    <row r="211" spans="1:6" ht="14.25">
      <c r="A211" s="40"/>
      <c r="B211" s="28"/>
      <c r="C211" s="29" t="s">
        <v>18</v>
      </c>
      <c r="D211" s="30">
        <v>31871</v>
      </c>
      <c r="E211" s="30">
        <v>19946.91</v>
      </c>
      <c r="F211" s="35"/>
    </row>
    <row r="212" spans="1:6" ht="14.25">
      <c r="A212" s="17">
        <v>854</v>
      </c>
      <c r="B212" s="19"/>
      <c r="C212" s="19" t="s">
        <v>90</v>
      </c>
      <c r="D212" s="20">
        <f>SUM(D213+D216)</f>
        <v>27704</v>
      </c>
      <c r="E212" s="20">
        <f>SUM(E213+E216)</f>
        <v>16841.6</v>
      </c>
      <c r="F212" s="21">
        <f>E212/D212*100</f>
        <v>60.791221484262195</v>
      </c>
    </row>
    <row r="213" spans="1:6" ht="14.25">
      <c r="A213" s="38"/>
      <c r="B213" s="83">
        <v>85406</v>
      </c>
      <c r="C213" s="84" t="s">
        <v>91</v>
      </c>
      <c r="D213" s="85">
        <f>SUM(D214)</f>
        <v>1680</v>
      </c>
      <c r="E213" s="85">
        <f>SUM(E214)</f>
        <v>840</v>
      </c>
      <c r="F213" s="31">
        <f>E213/D213*100</f>
        <v>50</v>
      </c>
    </row>
    <row r="214" spans="1:6" ht="14.25">
      <c r="A214" s="41"/>
      <c r="B214" s="80"/>
      <c r="C214" s="29" t="s">
        <v>17</v>
      </c>
      <c r="D214" s="30">
        <f>SUM(D215)</f>
        <v>1680</v>
      </c>
      <c r="E214" s="30">
        <f>SUM(E215)</f>
        <v>840</v>
      </c>
      <c r="F214" s="35"/>
    </row>
    <row r="215" spans="1:6" ht="14.25">
      <c r="A215" s="40"/>
      <c r="B215" s="80"/>
      <c r="C215" s="29" t="s">
        <v>65</v>
      </c>
      <c r="D215" s="30">
        <v>1680</v>
      </c>
      <c r="E215" s="30">
        <v>840</v>
      </c>
      <c r="F215" s="35"/>
    </row>
    <row r="216" spans="1:6" ht="14.25">
      <c r="A216" s="40"/>
      <c r="B216" s="83">
        <v>85415</v>
      </c>
      <c r="C216" s="33" t="s">
        <v>92</v>
      </c>
      <c r="D216" s="34">
        <f>SUM(D217)</f>
        <v>26024</v>
      </c>
      <c r="E216" s="34">
        <f>SUM(E217)</f>
        <v>16001.6</v>
      </c>
      <c r="F216" s="31">
        <f>E216/D216*100</f>
        <v>61.487857362434674</v>
      </c>
    </row>
    <row r="217" spans="1:6" ht="14.25">
      <c r="A217" s="40"/>
      <c r="B217" s="80"/>
      <c r="C217" s="29" t="s">
        <v>17</v>
      </c>
      <c r="D217" s="30">
        <f>SUM(D218:D218)</f>
        <v>26024</v>
      </c>
      <c r="E217" s="30">
        <f>SUM(E218:E218)</f>
        <v>16001.6</v>
      </c>
      <c r="F217" s="35"/>
    </row>
    <row r="218" spans="1:6" ht="14.25">
      <c r="A218" s="67"/>
      <c r="B218" s="86"/>
      <c r="C218" s="29" t="s">
        <v>18</v>
      </c>
      <c r="D218" s="30">
        <v>26024</v>
      </c>
      <c r="E218" s="30">
        <v>16001.6</v>
      </c>
      <c r="F218" s="69"/>
    </row>
    <row r="219" spans="1:6" ht="14.25">
      <c r="A219" s="28"/>
      <c r="B219" s="54"/>
      <c r="C219" s="52"/>
      <c r="D219" s="53"/>
      <c r="E219" s="53"/>
      <c r="F219" s="54"/>
    </row>
    <row r="220" spans="1:6" ht="14.25">
      <c r="A220" s="28"/>
      <c r="B220" s="87"/>
      <c r="C220" s="52"/>
      <c r="D220" s="53"/>
      <c r="E220" s="53"/>
      <c r="F220" s="54"/>
    </row>
    <row r="221" spans="1:6" ht="14.25">
      <c r="A221" s="28"/>
      <c r="B221" s="54"/>
      <c r="C221" s="52"/>
      <c r="D221" s="53"/>
      <c r="E221" s="53"/>
      <c r="F221" s="54"/>
    </row>
    <row r="222" spans="1:6" ht="14.25">
      <c r="A222" s="70">
        <v>901</v>
      </c>
      <c r="B222" s="71"/>
      <c r="C222" s="71" t="s">
        <v>93</v>
      </c>
      <c r="D222" s="72">
        <f>SUM(D223,D226,D230)</f>
        <v>144200</v>
      </c>
      <c r="E222" s="72">
        <f>SUM(E223+E226)</f>
        <v>51334.52</v>
      </c>
      <c r="F222" s="78">
        <f>E222/D222*100</f>
        <v>35.59952843273231</v>
      </c>
    </row>
    <row r="223" spans="1:6" ht="14.25">
      <c r="A223" s="38"/>
      <c r="B223" s="32">
        <v>90003</v>
      </c>
      <c r="C223" s="33" t="s">
        <v>94</v>
      </c>
      <c r="D223" s="34">
        <f>SUM(D224)</f>
        <v>18000</v>
      </c>
      <c r="E223" s="34">
        <f>SUM(E224)</f>
        <v>6859.14</v>
      </c>
      <c r="F223" s="31">
        <f>E223/D223*100</f>
        <v>38.10633333333334</v>
      </c>
    </row>
    <row r="224" spans="1:6" ht="14.25">
      <c r="A224" s="41"/>
      <c r="B224" s="42"/>
      <c r="C224" s="29" t="s">
        <v>17</v>
      </c>
      <c r="D224" s="30">
        <f>SUM(D225)</f>
        <v>18000</v>
      </c>
      <c r="E224" s="30">
        <f>SUM(E225)</f>
        <v>6859.14</v>
      </c>
      <c r="F224" s="35"/>
    </row>
    <row r="225" spans="1:6" ht="14.25">
      <c r="A225" s="40"/>
      <c r="B225" s="28"/>
      <c r="C225" s="29" t="s">
        <v>18</v>
      </c>
      <c r="D225" s="30">
        <v>18000</v>
      </c>
      <c r="E225" s="30">
        <v>6859.14</v>
      </c>
      <c r="F225" s="35"/>
    </row>
    <row r="226" spans="1:6" ht="14.25">
      <c r="A226" s="38"/>
      <c r="B226" s="32">
        <v>90015</v>
      </c>
      <c r="C226" s="39" t="s">
        <v>95</v>
      </c>
      <c r="D226" s="34">
        <f>SUM(D227:D228)</f>
        <v>118700</v>
      </c>
      <c r="E226" s="34">
        <f>SUM(E227+E228)</f>
        <v>44475.38</v>
      </c>
      <c r="F226" s="31">
        <f>E226/D226*100</f>
        <v>37.46872788542544</v>
      </c>
    </row>
    <row r="227" spans="1:6" ht="14.25">
      <c r="A227" s="38"/>
      <c r="B227" s="32"/>
      <c r="C227" s="29" t="s">
        <v>28</v>
      </c>
      <c r="D227" s="30">
        <v>35000</v>
      </c>
      <c r="E227" s="30">
        <v>1708</v>
      </c>
      <c r="F227" s="31">
        <f>E227/D227*100</f>
        <v>4.88</v>
      </c>
    </row>
    <row r="228" spans="1:6" ht="14.25">
      <c r="A228" s="40"/>
      <c r="B228" s="28"/>
      <c r="C228" s="29" t="s">
        <v>17</v>
      </c>
      <c r="D228" s="30">
        <f>SUM(D229)</f>
        <v>83700</v>
      </c>
      <c r="E228" s="30">
        <f>SUM(E229)</f>
        <v>42767.38</v>
      </c>
      <c r="F228" s="35"/>
    </row>
    <row r="229" spans="1:6" ht="14.25">
      <c r="A229" s="40"/>
      <c r="B229" s="28"/>
      <c r="C229" s="29" t="s">
        <v>18</v>
      </c>
      <c r="D229" s="30">
        <v>83700</v>
      </c>
      <c r="E229" s="30">
        <v>42767.38</v>
      </c>
      <c r="F229" s="35"/>
    </row>
    <row r="230" spans="1:6" ht="14.25">
      <c r="A230" s="40"/>
      <c r="B230" s="28">
        <v>90095</v>
      </c>
      <c r="C230" s="64" t="s">
        <v>39</v>
      </c>
      <c r="D230" s="65">
        <f>SUM(D231)</f>
        <v>7500</v>
      </c>
      <c r="E230" s="65">
        <f>SUM(E231)</f>
        <v>0</v>
      </c>
      <c r="F230" s="35"/>
    </row>
    <row r="231" spans="1:6" ht="14.25">
      <c r="A231" s="40"/>
      <c r="B231" s="28"/>
      <c r="C231" s="29" t="s">
        <v>17</v>
      </c>
      <c r="D231" s="30">
        <f>SUM(D232)</f>
        <v>7500</v>
      </c>
      <c r="E231" s="30">
        <v>0</v>
      </c>
      <c r="F231" s="35"/>
    </row>
    <row r="232" spans="1:6" ht="14.25">
      <c r="A232" s="40"/>
      <c r="B232" s="28"/>
      <c r="C232" s="29" t="s">
        <v>18</v>
      </c>
      <c r="D232" s="30">
        <v>7500</v>
      </c>
      <c r="E232" s="30">
        <v>0</v>
      </c>
      <c r="F232" s="35"/>
    </row>
    <row r="233" spans="1:6" ht="14.25">
      <c r="A233" s="70">
        <v>921</v>
      </c>
      <c r="B233" s="71"/>
      <c r="C233" s="71" t="s">
        <v>96</v>
      </c>
      <c r="D233" s="72">
        <f>SUM(D236)</f>
        <v>125300</v>
      </c>
      <c r="E233" s="72">
        <f>SUM(E236)</f>
        <v>62649.96</v>
      </c>
      <c r="F233" s="78">
        <f>E233/D233*100</f>
        <v>49.99996807661612</v>
      </c>
    </row>
    <row r="234" spans="1:6" ht="14.25">
      <c r="A234" s="88"/>
      <c r="B234" s="32">
        <v>92116</v>
      </c>
      <c r="C234" s="39" t="s">
        <v>97</v>
      </c>
      <c r="D234" s="34">
        <f>SUM(D235)</f>
        <v>125300</v>
      </c>
      <c r="E234" s="34">
        <f>SUM(E235)</f>
        <v>62649.96</v>
      </c>
      <c r="F234" s="31">
        <f>E234/D234*100</f>
        <v>49.99996807661612</v>
      </c>
    </row>
    <row r="235" spans="1:6" ht="14.25">
      <c r="A235" s="88"/>
      <c r="B235" s="28"/>
      <c r="C235" s="29" t="s">
        <v>17</v>
      </c>
      <c r="D235" s="30">
        <f>SUM(D236)</f>
        <v>125300</v>
      </c>
      <c r="E235" s="30">
        <f>SUM(E236)</f>
        <v>62649.96</v>
      </c>
      <c r="F235" s="35"/>
    </row>
    <row r="236" spans="1:6" ht="14.25">
      <c r="A236" s="88"/>
      <c r="B236" s="28"/>
      <c r="C236" s="29" t="s">
        <v>65</v>
      </c>
      <c r="D236" s="30">
        <v>125300</v>
      </c>
      <c r="E236" s="30">
        <v>62649.96</v>
      </c>
      <c r="F236" s="35"/>
    </row>
    <row r="237" spans="1:6" ht="14.25">
      <c r="A237" s="17">
        <v>926</v>
      </c>
      <c r="B237" s="18"/>
      <c r="C237" s="19" t="s">
        <v>98</v>
      </c>
      <c r="D237" s="20">
        <f>SUM(D238)</f>
        <v>19000</v>
      </c>
      <c r="E237" s="20">
        <f>SUM(E238)</f>
        <v>2631</v>
      </c>
      <c r="F237" s="21">
        <f>E237/D237*100</f>
        <v>13.84736842105263</v>
      </c>
    </row>
    <row r="238" spans="1:6" ht="14.25">
      <c r="A238" s="41"/>
      <c r="B238" s="32">
        <v>92605</v>
      </c>
      <c r="C238" s="33" t="s">
        <v>99</v>
      </c>
      <c r="D238" s="34">
        <f>SUM(D239)</f>
        <v>19000</v>
      </c>
      <c r="E238" s="34">
        <f>SUM(E239)</f>
        <v>2631</v>
      </c>
      <c r="F238" s="31">
        <f>E238/D238*100</f>
        <v>13.84736842105263</v>
      </c>
    </row>
    <row r="239" spans="1:6" ht="14.25">
      <c r="A239" s="41"/>
      <c r="B239" s="28"/>
      <c r="C239" s="29" t="s">
        <v>17</v>
      </c>
      <c r="D239" s="30">
        <f>SUM(D240:D241)</f>
        <v>19000</v>
      </c>
      <c r="E239" s="30">
        <f>SUM(E240:E241)</f>
        <v>2631</v>
      </c>
      <c r="F239" s="35"/>
    </row>
    <row r="240" spans="1:6" ht="14.25">
      <c r="A240" s="41"/>
      <c r="B240" s="28"/>
      <c r="C240" s="29" t="s">
        <v>65</v>
      </c>
      <c r="D240" s="30">
        <v>17000</v>
      </c>
      <c r="E240" s="30">
        <v>2500</v>
      </c>
      <c r="F240" s="35"/>
    </row>
    <row r="241" spans="1:6" ht="14.25">
      <c r="A241" s="41"/>
      <c r="B241" s="28"/>
      <c r="C241" s="29" t="s">
        <v>18</v>
      </c>
      <c r="D241" s="30">
        <v>2000</v>
      </c>
      <c r="E241" s="30">
        <v>131</v>
      </c>
      <c r="F241" s="35"/>
    </row>
    <row r="242" spans="1:6" ht="14.25">
      <c r="A242" s="89"/>
      <c r="B242" s="90"/>
      <c r="C242" s="91" t="s">
        <v>100</v>
      </c>
      <c r="D242" s="92">
        <f>SUM(D7,D19,D26,D33,D40,D46,D73,D85,D112,D119,D123,D126,D171,D177,D212,D222,D233,D237)</f>
        <v>7304971.02</v>
      </c>
      <c r="E242" s="92">
        <f>SUM(E7+E19+E26+E33+E40+E46+E73+E85+E112+E119+E123+E126+E171+E177+E212+E222+E233+E237)</f>
        <v>2666827.72</v>
      </c>
      <c r="F242" s="93">
        <f>E242/D242*100</f>
        <v>36.5070266904358</v>
      </c>
    </row>
    <row r="243" spans="1:6" ht="15">
      <c r="A243" s="94"/>
      <c r="B243" s="94"/>
      <c r="C243" s="94"/>
      <c r="D243" s="94"/>
      <c r="E243" s="94"/>
      <c r="F243" s="95"/>
    </row>
    <row r="244" spans="1:6" ht="15">
      <c r="A244" s="94"/>
      <c r="B244" s="94"/>
      <c r="C244" s="94"/>
      <c r="D244" s="94"/>
      <c r="E244" s="94"/>
      <c r="F244" s="95"/>
    </row>
  </sheetData>
  <sheetProtection/>
  <mergeCells count="6"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dcterms:created xsi:type="dcterms:W3CDTF">2009-10-08T19:17:38Z</dcterms:created>
  <dcterms:modified xsi:type="dcterms:W3CDTF">2009-10-08T19:22:03Z</dcterms:modified>
  <cp:category/>
  <cp:version/>
  <cp:contentType/>
  <cp:contentStatus/>
</cp:coreProperties>
</file>