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dochod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<sst xmlns="http://schemas.openxmlformats.org/spreadsheetml/2006/main" count="470" uniqueCount="172">
  <si>
    <t>Tabela nr 1</t>
  </si>
  <si>
    <t>w tym:</t>
  </si>
  <si>
    <t>dochody bieżące</t>
  </si>
  <si>
    <t>dochody majątkowe</t>
  </si>
  <si>
    <t>Dział</t>
  </si>
  <si>
    <t>§</t>
  </si>
  <si>
    <t>Źródło dochodów</t>
  </si>
  <si>
    <t>Dochody</t>
  </si>
  <si>
    <t>ogółem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</si>
  <si>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</si>
  <si>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</si>
  <si>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</si>
  <si>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</si>
  <si>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</si>
  <si>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</si>
  <si>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</si>
  <si>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</si>
  <si>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</si>
  <si>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</si>
  <si>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</si>
  <si>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</si>
  <si>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</si>
  <si>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</si>
  <si>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</si>
  <si>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</si>
  <si>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</si>
  <si>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(5+11)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</si>
  <si>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</si>
  <si>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</si>
  <si>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</si>
  <si>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</si>
  <si>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</si>
  <si>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</si>
  <si>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</si>
  <si>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</si>
  <si>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(6+7+8+9+10)</t>
  </si>
  <si>
    <t>zleconych</t>
  </si>
  <si>
    <t xml:space="preserve">z organami </t>
  </si>
  <si>
    <t>z j.s.t.</t>
  </si>
  <si>
    <t>udziałem</t>
  </si>
  <si>
    <t>(12+13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</si>
  <si>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</si>
  <si>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</si>
  <si>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</si>
  <si>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</si>
  <si>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</si>
  <si>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</si>
  <si>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+14+15)</t>
  </si>
  <si>
    <t>majątku</t>
  </si>
  <si>
    <t>prawo własności</t>
  </si>
  <si>
    <t>inwestycje</t>
  </si>
  <si>
    <t>unijnych</t>
  </si>
  <si>
    <t>O10</t>
  </si>
  <si>
    <t>ROLNICTWO I łOWIECTWO</t>
  </si>
  <si>
    <t>O750</t>
  </si>
  <si>
    <t>O830</t>
  </si>
  <si>
    <t>Wpływy z usług</t>
  </si>
  <si>
    <t>O920</t>
  </si>
  <si>
    <t>Pozostałe odsetki</t>
  </si>
  <si>
    <t>GOSPODARKA MIESZKANIOWA</t>
  </si>
  <si>
    <t>O470</t>
  </si>
  <si>
    <t>O770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</si>
  <si>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</si>
  <si>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</si>
  <si>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</si>
  <si>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</si>
  <si>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</si>
  <si>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</si>
  <si>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</si>
  <si>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</si>
  <si>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</si>
  <si>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</si>
  <si>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</si>
  <si>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</si>
  <si>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</si>
  <si>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</si>
  <si>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</si>
  <si>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</si>
  <si>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</si>
  <si>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</si>
  <si>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</si>
  <si>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</si>
  <si>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</si>
  <si>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</si>
  <si>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</si>
  <si>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</si>
  <si>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</si>
  <si>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</si>
  <si>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</si>
  <si>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</si>
  <si>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</si>
  <si>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</si>
  <si>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OŚWIATA I WYCHOWANIE</t>
  </si>
  <si>
    <t>OCHRONA ZDROWIA</t>
  </si>
  <si>
    <t>O480</t>
  </si>
  <si>
    <t>Wpływy z opłat za zezwolenia na sprzedaż alkoholu</t>
  </si>
  <si>
    <t>POMOC SPOŁECZNA</t>
  </si>
  <si>
    <t>DOCHODY OGÓŁEM</t>
  </si>
  <si>
    <t xml:space="preserve"> </t>
  </si>
  <si>
    <t>0970</t>
  </si>
  <si>
    <t>0750</t>
  </si>
  <si>
    <t>Wpływy z różnych dochodów</t>
  </si>
  <si>
    <t xml:space="preserve">subwencje </t>
  </si>
  <si>
    <t>GOSPODARKA KOMUNALNA I OCHRONA ŚRODOWISKA</t>
  </si>
  <si>
    <r>
      <t xml:space="preserve">                                             </t>
    </r>
    <r>
      <rPr>
        <sz val="11"/>
        <rFont val="Arial"/>
        <family val="2"/>
      </rPr>
      <t>do Uchwały Rady Gminy Kowiesy nr …………</t>
    </r>
  </si>
  <si>
    <r>
      <t xml:space="preserve">           </t>
    </r>
    <r>
      <rPr>
        <sz val="11"/>
        <rFont val="Arial"/>
        <family val="2"/>
      </rPr>
      <t>z dnia  …………………</t>
    </r>
  </si>
  <si>
    <t>Dochody budżetu gminy na 2012 r.</t>
  </si>
  <si>
    <t>Dochody z najmu i dzierżawy składników majątkowych Skarbu  Państwa, j.s.t. lub innych jednostek zaliczanych do sektora finansów publicznych oraz innych umów o podobnym charakterze</t>
  </si>
  <si>
    <t>Dotacje celowe w ramach programów finansowanych z udziałem środków europejskich oraz środków, o których mowa w art. 5 ust. 1 pkt 3 oraz ust. 3  pkt 5 i 6 ustawy, lub płatności w ramach budżetu środków europejskich</t>
  </si>
  <si>
    <t>WYTWARZANIE I ZAOPATRYWANIE W ENERGIĘ ELEKTRYCZNĄ, GAZ I WODĘ</t>
  </si>
  <si>
    <t>Wpływy z opłat za zarząd, użytkowanie i użytkowanie wieczyste nieruchomości</t>
  </si>
  <si>
    <t>Wpływy z tytułu odpłatnego nabycia prawa własności oraz prawa użytkowania wieczystego nieruchomości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</si>
  <si>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</si>
  <si>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</si>
  <si>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URZĘDY NACZELNYCH ORGANÓW WŁADZY PAŃSTWOWEJ, KONTROLI I OCHRONY PRAWA ORAZ SĄDOWNICTWA</t>
  </si>
  <si>
    <t>BEZPIECZEŃSTWO PUBLICZNE I OCHRONA PRZECIWPOŻAROWA</t>
  </si>
  <si>
    <t>Podatek od działalności gospodarczej osób fizycznych opłacany w formie karty podatkowej</t>
  </si>
  <si>
    <t>Wpływy z innych opłat pobieranych przez j.s.t. na podstawie odrębnych ustaw</t>
  </si>
  <si>
    <t>Dotacje celowe otrzymane z budżetu państwa na realizację własnych zadań bieżących gmin</t>
  </si>
  <si>
    <t>GÓRNICTWO I KOPALNICTWO</t>
  </si>
  <si>
    <t>0460</t>
  </si>
  <si>
    <t>Wpływy z opłaty eksploatacyjnej</t>
  </si>
  <si>
    <t>DOCHODY OD OSÓB PRAWNYCH, OSÓB FIZYCZNYCH I OD INNYCH JEDNOSTEK ORGANIZACYJNYCH NIE POSIADAJĄCYCH OSOBOWOŚCI PRAWNEJ ORAZ WYDATKI ZWIĄZANE Z ICH PODOREM</t>
  </si>
  <si>
    <t>biezące</t>
  </si>
  <si>
    <t>majątkowe</t>
  </si>
  <si>
    <t>0830</t>
  </si>
  <si>
    <t>0920</t>
  </si>
  <si>
    <t>0760</t>
  </si>
  <si>
    <t>0770</t>
  </si>
  <si>
    <t>0490</t>
  </si>
  <si>
    <t>0690</t>
  </si>
  <si>
    <t>Wpłaty z tytułu odpłatnego nabycia prawa własności oraz prawa użytkowania wieczystego nieruchomości</t>
  </si>
  <si>
    <t>Wpływy z opłat za trwały zarząd, użytkowanie i służebności</t>
  </si>
  <si>
    <t>Wpływy z najmu i dzierżawy składników majątkowych Skarbu  Państwa, j.s.t. lub innych jednostek zaliczanych do sektora finansów publicznych oraz innych umów o podobnym charakterze</t>
  </si>
  <si>
    <t>Wpływy z pozostałych odsetek</t>
  </si>
  <si>
    <t>0430</t>
  </si>
  <si>
    <t>0500</t>
  </si>
  <si>
    <t>0910</t>
  </si>
  <si>
    <t>0480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</si>
  <si>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</si>
  <si>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</si>
  <si>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</si>
  <si>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</si>
  <si>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</si>
  <si>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</si>
  <si>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</si>
  <si>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</si>
  <si>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</si>
  <si>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0470</t>
  </si>
  <si>
    <t>010</t>
  </si>
  <si>
    <t>Wpływy z tytułu przekształcenia prawa  użytkowania wieczystego przysługującego osobom fizycznym w prawo własności</t>
  </si>
  <si>
    <t>Wpływy z podatku dochodowego od osób fizycznych</t>
  </si>
  <si>
    <t>Wpływy z odsetek od nieterminowych wpłat z tytułu podatków i opłat</t>
  </si>
  <si>
    <t>Wpływy z podatku od czynności cywilnoprawnych</t>
  </si>
  <si>
    <t>Wpływy z podatku dochodowego od osób prawnych</t>
  </si>
  <si>
    <t>Wpływy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</si>
  <si>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</si>
  <si>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</si>
  <si>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</si>
  <si>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</si>
  <si>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działalności gospodarczej osób fizycznych, opłacanego w formie karty podatkowej</t>
  </si>
  <si>
    <t>Wpływy z innych lokalnych opłat pobieranych przez jednostki samorządu terytorialnego na podstawie odrębnych ustaw</t>
  </si>
  <si>
    <r>
      <t xml:space="preserve">                                             </t>
    </r>
    <r>
      <rPr>
        <sz val="10"/>
        <rFont val="Arial"/>
        <family val="2"/>
      </rPr>
      <t>do Uchwały Nr……. Rady Gminy Kowiesy</t>
    </r>
  </si>
  <si>
    <r>
      <t xml:space="preserve">           </t>
    </r>
    <r>
      <rPr>
        <sz val="10"/>
        <rFont val="Arial"/>
        <family val="2"/>
      </rPr>
      <t>z dnia  …………..</t>
    </r>
  </si>
  <si>
    <t>Dochody budżetu gminy na 2017 r.</t>
  </si>
  <si>
    <t>Wpływy z opłat za zezwolenia na sprzedaż napojów alkoholowych</t>
  </si>
  <si>
    <t>2060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</si>
  <si>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</si>
  <si>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RODZINA</t>
  </si>
  <si>
    <t>Dotacje celowe otrzymane z budżetu państwa na realizację własnych zadań bieżących gmin (związków gmin, związków powiatowo - gminnych)</t>
  </si>
  <si>
    <t>Dotacje celowe otrzymane z budżetu państwa na realizację zadań bieżących z zakresu administracji rządowej oraz innych zadań zleconych gminie (związkom gmin, związkom powiatowo - gminnym) ustawami</t>
  </si>
  <si>
    <t>Dochody j.s.t. związane z realizacja zadań z zakresu administracji rządowej oraz innych zadań zleconych ustawami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</si>
</sst>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\-000"/>
  </numFmts>
  <fonts count="55">
    <font>
      <sz val="10"/>
      <name val="Arial CE"/>
      <family val="2"/>
    </font>
    <font>
      <sz val="10"/>
      <name val="Arial"/>
      <family val="0"/>
    </font>
    <font>
      <b/>
      <sz val="14"/>
      <name val="Lucida Sans Unicod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7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4" fontId="8" fillId="33" borderId="14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36" borderId="14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8" fillId="33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showGridLines="0" tabSelected="1" zoomScalePageLayoutView="0" workbookViewId="0" topLeftCell="A1">
      <pane xSplit="3" ySplit="14" topLeftCell="D102" activePane="bottomRight" state="frozen"/>
      <selection pane="topLeft" activeCell="A1" sqref="A1"/>
      <selection pane="topRight" activeCell="D1" sqref="D1"/>
      <selection pane="bottomLeft" activeCell="A73" sqref="A73"/>
      <selection pane="bottomRight" activeCell="C100" sqref="C100"/>
    </sheetView>
  </sheetViews>
  <sheetFormatPr defaultColWidth="8.875" defaultRowHeight="12.75"/>
  <cols>
    <col min="1" max="1" width="3.375" style="0" customWidth="1"/>
    <col min="2" max="2" width="4.25390625" style="0" customWidth="1"/>
    <col min="3" max="3" width="36.125" style="0" customWidth="1"/>
    <col min="4" max="4" width="11.125" style="0" customWidth="1"/>
    <col min="5" max="5" width="11.25390625" style="0" customWidth="1"/>
    <col min="6" max="6" width="9.75390625" style="0" customWidth="1"/>
    <col min="7" max="7" width="9.875" style="0" customWidth="1"/>
    <col min="8" max="8" width="9.00390625" style="0" customWidth="1"/>
    <col min="9" max="9" width="7.375" style="0" customWidth="1"/>
    <col min="10" max="10" width="8.875" style="0" customWidth="1"/>
    <col min="11" max="11" width="8.75390625" style="0" customWidth="1"/>
    <col min="12" max="12" width="8.625" style="0" customWidth="1"/>
    <col min="13" max="13" width="6.875" style="0" customWidth="1"/>
    <col min="14" max="14" width="7.625" style="0" customWidth="1"/>
    <col min="15" max="15" width="7.375" style="0" customWidth="1"/>
  </cols>
  <sheetData>
    <row r="1" spans="1:16" ht="12" customHeight="1">
      <c r="A1" s="6"/>
      <c r="B1" s="6"/>
      <c r="C1" s="6"/>
      <c r="D1" s="6"/>
      <c r="E1" s="7"/>
      <c r="F1" s="7"/>
      <c r="G1" s="7"/>
      <c r="H1" s="7"/>
      <c r="I1" s="7"/>
      <c r="J1" s="126" t="s">
        <v>0</v>
      </c>
      <c r="K1" s="126"/>
      <c r="L1" s="126"/>
      <c r="M1" s="126"/>
      <c r="N1" s="104"/>
      <c r="O1" s="105"/>
      <c r="P1" s="1"/>
    </row>
    <row r="2" spans="1:16" ht="15.75" customHeight="1">
      <c r="A2" s="6"/>
      <c r="B2" s="6"/>
      <c r="C2" s="6"/>
      <c r="D2" s="6"/>
      <c r="E2" s="9"/>
      <c r="F2" s="9"/>
      <c r="G2" s="9"/>
      <c r="H2" s="9"/>
      <c r="I2" s="9"/>
      <c r="J2" s="106" t="s">
        <v>162</v>
      </c>
      <c r="K2" s="106"/>
      <c r="L2" s="106"/>
      <c r="M2" s="106"/>
      <c r="N2" s="106"/>
      <c r="O2" s="106"/>
      <c r="P2" s="1"/>
    </row>
    <row r="3" spans="1:16" ht="15" customHeight="1">
      <c r="A3" s="6"/>
      <c r="B3" s="6"/>
      <c r="C3" s="6"/>
      <c r="D3" s="6"/>
      <c r="E3" s="9"/>
      <c r="F3" s="9"/>
      <c r="G3" s="9"/>
      <c r="H3" s="9"/>
      <c r="I3" s="9"/>
      <c r="J3" s="133" t="s">
        <v>163</v>
      </c>
      <c r="K3" s="133"/>
      <c r="L3" s="133"/>
      <c r="M3" s="133"/>
      <c r="N3" s="133"/>
      <c r="O3" s="133"/>
      <c r="P3" s="1"/>
    </row>
    <row r="4" spans="1:16" ht="12.75" customHeight="1">
      <c r="A4" s="6"/>
      <c r="B4" s="127" t="s">
        <v>164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1"/>
      <c r="O4" s="11"/>
      <c r="P4" s="2"/>
    </row>
    <row r="5" spans="1:17" ht="9" customHeight="1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2"/>
    </row>
    <row r="6" spans="1:15" ht="12.75" customHeight="1">
      <c r="A6" s="17"/>
      <c r="B6" s="17"/>
      <c r="C6" s="14"/>
      <c r="D6" s="49"/>
      <c r="E6" s="116" t="s">
        <v>1</v>
      </c>
      <c r="F6" s="117"/>
      <c r="G6" s="117"/>
      <c r="H6" s="117"/>
      <c r="I6" s="117"/>
      <c r="J6" s="117"/>
      <c r="K6" s="117"/>
      <c r="L6" s="117"/>
      <c r="M6" s="117"/>
      <c r="N6" s="117"/>
      <c r="O6" s="112"/>
    </row>
    <row r="7" spans="1:15" ht="12" customHeight="1">
      <c r="A7" s="13"/>
      <c r="B7" s="13"/>
      <c r="C7" s="15"/>
      <c r="D7" s="48"/>
      <c r="E7" s="118" t="s">
        <v>2</v>
      </c>
      <c r="F7" s="119"/>
      <c r="G7" s="119"/>
      <c r="H7" s="119"/>
      <c r="I7" s="119"/>
      <c r="J7" s="120"/>
      <c r="K7" s="116" t="s">
        <v>3</v>
      </c>
      <c r="L7" s="117"/>
      <c r="M7" s="117"/>
      <c r="N7" s="117"/>
      <c r="O7" s="112"/>
    </row>
    <row r="8" spans="1:15" s="3" customFormat="1" ht="15.75" customHeight="1">
      <c r="A8" s="18" t="s">
        <v>4</v>
      </c>
      <c r="B8" s="18" t="s">
        <v>5</v>
      </c>
      <c r="C8" s="16" t="s">
        <v>6</v>
      </c>
      <c r="D8" s="46" t="s">
        <v>7</v>
      </c>
      <c r="E8" s="18" t="s">
        <v>8</v>
      </c>
      <c r="F8" s="110" t="s">
        <v>1</v>
      </c>
      <c r="G8" s="111"/>
      <c r="H8" s="111"/>
      <c r="I8" s="111"/>
      <c r="J8" s="112"/>
      <c r="K8" s="107" t="s">
        <v>8</v>
      </c>
      <c r="L8" s="113" t="s">
        <v>1</v>
      </c>
      <c r="M8" s="114"/>
      <c r="N8" s="114"/>
      <c r="O8" s="115"/>
    </row>
    <row r="9" spans="1:15" s="3" customFormat="1" ht="11.25" customHeight="1">
      <c r="A9" s="18"/>
      <c r="B9" s="18"/>
      <c r="C9" s="16"/>
      <c r="D9" s="46" t="s">
        <v>9</v>
      </c>
      <c r="E9" s="18"/>
      <c r="F9" s="107" t="s">
        <v>10</v>
      </c>
      <c r="G9" s="50" t="s">
        <v>11</v>
      </c>
      <c r="H9" s="53" t="s">
        <v>12</v>
      </c>
      <c r="I9" s="54" t="s">
        <v>13</v>
      </c>
      <c r="J9" s="54" t="s">
        <v>14</v>
      </c>
      <c r="K9" s="107"/>
      <c r="L9" s="54" t="s">
        <v>15</v>
      </c>
      <c r="M9" s="58" t="s">
        <v>16</v>
      </c>
      <c r="N9" s="60" t="s">
        <v>17</v>
      </c>
      <c r="O9" s="59" t="s">
        <v>14</v>
      </c>
    </row>
    <row r="10" spans="1:15" s="3" customFormat="1" ht="11.25" customHeight="1">
      <c r="A10" s="18"/>
      <c r="B10" s="18"/>
      <c r="C10" s="16"/>
      <c r="D10" s="46"/>
      <c r="E10" s="18"/>
      <c r="F10" s="108"/>
      <c r="G10" s="51" t="s">
        <v>18</v>
      </c>
      <c r="H10" s="53" t="s">
        <v>19</v>
      </c>
      <c r="I10" s="55" t="s">
        <v>20</v>
      </c>
      <c r="J10" s="55" t="s">
        <v>21</v>
      </c>
      <c r="K10" s="107"/>
      <c r="L10" s="55" t="s">
        <v>22</v>
      </c>
      <c r="M10" s="58" t="s">
        <v>23</v>
      </c>
      <c r="N10" s="61" t="s">
        <v>24</v>
      </c>
      <c r="O10" s="59" t="s">
        <v>25</v>
      </c>
    </row>
    <row r="11" spans="1:15" s="3" customFormat="1" ht="11.25" customHeight="1">
      <c r="A11" s="18"/>
      <c r="B11" s="18"/>
      <c r="C11" s="16"/>
      <c r="D11" s="46" t="s">
        <v>26</v>
      </c>
      <c r="E11" s="18"/>
      <c r="F11" s="108"/>
      <c r="G11" s="51" t="s">
        <v>27</v>
      </c>
      <c r="H11" s="53" t="s">
        <v>28</v>
      </c>
      <c r="I11" s="55" t="s">
        <v>29</v>
      </c>
      <c r="J11" s="55" t="s">
        <v>30</v>
      </c>
      <c r="K11" s="107"/>
      <c r="L11" s="55" t="s">
        <v>31</v>
      </c>
      <c r="M11" s="58" t="s">
        <v>32</v>
      </c>
      <c r="N11" s="61" t="s">
        <v>33</v>
      </c>
      <c r="O11" s="59" t="s">
        <v>34</v>
      </c>
    </row>
    <row r="12" spans="1:15" s="3" customFormat="1" ht="11.25" customHeight="1">
      <c r="A12" s="18"/>
      <c r="B12" s="18"/>
      <c r="C12" s="16"/>
      <c r="D12" s="46"/>
      <c r="E12" s="18" t="s">
        <v>35</v>
      </c>
      <c r="F12" s="108"/>
      <c r="G12" s="51" t="s">
        <v>36</v>
      </c>
      <c r="H12" s="53" t="s">
        <v>37</v>
      </c>
      <c r="I12" s="55" t="s">
        <v>38</v>
      </c>
      <c r="J12" s="55" t="s">
        <v>39</v>
      </c>
      <c r="K12" s="57" t="s">
        <v>40</v>
      </c>
      <c r="L12" s="55"/>
      <c r="M12" s="58" t="s">
        <v>41</v>
      </c>
      <c r="N12" s="61" t="s">
        <v>42</v>
      </c>
      <c r="O12" s="59" t="s">
        <v>43</v>
      </c>
    </row>
    <row r="13" spans="1:15" s="3" customFormat="1" ht="12" customHeight="1">
      <c r="A13" s="47"/>
      <c r="B13" s="47"/>
      <c r="C13" s="63"/>
      <c r="D13" s="64"/>
      <c r="E13" s="47"/>
      <c r="F13" s="109"/>
      <c r="G13" s="52" t="s">
        <v>44</v>
      </c>
      <c r="H13" s="65" t="s">
        <v>45</v>
      </c>
      <c r="I13" s="56"/>
      <c r="J13" s="56" t="s">
        <v>46</v>
      </c>
      <c r="K13" s="66" t="s">
        <v>47</v>
      </c>
      <c r="L13" s="56" t="s">
        <v>48</v>
      </c>
      <c r="M13" s="67" t="s">
        <v>49</v>
      </c>
      <c r="N13" s="62" t="s">
        <v>50</v>
      </c>
      <c r="O13" s="68" t="s">
        <v>51</v>
      </c>
    </row>
    <row r="14" spans="1:15" s="4" customFormat="1" ht="9.75" customHeight="1">
      <c r="A14" s="91">
        <v>1</v>
      </c>
      <c r="B14" s="91">
        <v>2</v>
      </c>
      <c r="C14" s="91">
        <v>3</v>
      </c>
      <c r="D14" s="91">
        <v>4</v>
      </c>
      <c r="E14" s="91">
        <v>5</v>
      </c>
      <c r="F14" s="91">
        <v>6</v>
      </c>
      <c r="G14" s="91">
        <v>7</v>
      </c>
      <c r="H14" s="91">
        <v>8</v>
      </c>
      <c r="I14" s="91">
        <v>9</v>
      </c>
      <c r="J14" s="91">
        <v>10</v>
      </c>
      <c r="K14" s="91">
        <v>11</v>
      </c>
      <c r="L14" s="91">
        <v>12</v>
      </c>
      <c r="M14" s="91">
        <v>13</v>
      </c>
      <c r="N14" s="91">
        <v>14</v>
      </c>
      <c r="O14" s="91">
        <v>15</v>
      </c>
    </row>
    <row r="15" spans="1:15" s="4" customFormat="1" ht="17.25" customHeight="1">
      <c r="A15" s="102" t="s">
        <v>149</v>
      </c>
      <c r="B15" s="21"/>
      <c r="C15" s="22" t="s">
        <v>53</v>
      </c>
      <c r="D15" s="23">
        <f>SUM(D16)</f>
        <v>1300</v>
      </c>
      <c r="E15" s="23">
        <f>SUM(E16)</f>
        <v>1300</v>
      </c>
      <c r="F15" s="23">
        <f aca="true" t="shared" si="0" ref="F15:O15">SUM(F16:F16)</f>
        <v>1300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</row>
    <row r="16" spans="1:15" s="4" customFormat="1" ht="56.25" customHeight="1">
      <c r="A16" s="72"/>
      <c r="B16" s="24" t="s">
        <v>100</v>
      </c>
      <c r="C16" s="42" t="s">
        <v>133</v>
      </c>
      <c r="D16" s="26">
        <f>SUM(K16+E16)</f>
        <v>1300</v>
      </c>
      <c r="E16" s="26">
        <f>SUM(F16:J16)</f>
        <v>1300</v>
      </c>
      <c r="F16" s="26">
        <v>1300</v>
      </c>
      <c r="G16" s="32">
        <v>0</v>
      </c>
      <c r="H16" s="32">
        <v>0</v>
      </c>
      <c r="I16" s="32">
        <v>0</v>
      </c>
      <c r="J16" s="32">
        <v>0</v>
      </c>
      <c r="K16" s="32">
        <f>SUM(L16:O16)</f>
        <v>0</v>
      </c>
      <c r="L16" s="32">
        <v>0</v>
      </c>
      <c r="M16" s="32">
        <v>0</v>
      </c>
      <c r="N16" s="32">
        <v>0</v>
      </c>
      <c r="O16" s="32">
        <v>0</v>
      </c>
    </row>
    <row r="17" spans="1:15" s="4" customFormat="1" ht="27" customHeight="1">
      <c r="A17" s="22">
        <v>400</v>
      </c>
      <c r="B17" s="21"/>
      <c r="C17" s="86" t="s">
        <v>109</v>
      </c>
      <c r="D17" s="23">
        <f aca="true" t="shared" si="1" ref="D17:M17">SUM(D18:D19)</f>
        <v>190600</v>
      </c>
      <c r="E17" s="23">
        <f t="shared" si="1"/>
        <v>190600</v>
      </c>
      <c r="F17" s="23">
        <f t="shared" si="1"/>
        <v>190600</v>
      </c>
      <c r="G17" s="82">
        <f t="shared" si="1"/>
        <v>0</v>
      </c>
      <c r="H17" s="82">
        <f t="shared" si="1"/>
        <v>0</v>
      </c>
      <c r="I17" s="82">
        <f t="shared" si="1"/>
        <v>0</v>
      </c>
      <c r="J17" s="82">
        <f t="shared" si="1"/>
        <v>0</v>
      </c>
      <c r="K17" s="82">
        <f t="shared" si="1"/>
        <v>0</v>
      </c>
      <c r="L17" s="82">
        <f t="shared" si="1"/>
        <v>0</v>
      </c>
      <c r="M17" s="82">
        <f t="shared" si="1"/>
        <v>0</v>
      </c>
      <c r="N17" s="82"/>
      <c r="O17" s="82">
        <f>SUM(O18:O19)</f>
        <v>0</v>
      </c>
    </row>
    <row r="18" spans="1:15" s="4" customFormat="1" ht="15" customHeight="1">
      <c r="A18" s="136"/>
      <c r="B18" s="24" t="s">
        <v>125</v>
      </c>
      <c r="C18" s="31" t="s">
        <v>56</v>
      </c>
      <c r="D18" s="26">
        <f>SUM(K18+E18)</f>
        <v>190000</v>
      </c>
      <c r="E18" s="26">
        <f>SUM(F18:J18)</f>
        <v>190000</v>
      </c>
      <c r="F18" s="32">
        <v>190000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5" s="4" customFormat="1" ht="14.25" customHeight="1">
      <c r="A19" s="136"/>
      <c r="B19" s="24" t="s">
        <v>126</v>
      </c>
      <c r="C19" s="34" t="s">
        <v>134</v>
      </c>
      <c r="D19" s="26">
        <f>SUM(K19+E19)</f>
        <v>600</v>
      </c>
      <c r="E19" s="26">
        <f>SUM(F19:J19)</f>
        <v>600</v>
      </c>
      <c r="F19" s="26">
        <v>600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</row>
    <row r="20" spans="1:15" ht="20.25" customHeight="1">
      <c r="A20" s="22">
        <v>700</v>
      </c>
      <c r="B20" s="21"/>
      <c r="C20" s="22" t="s">
        <v>59</v>
      </c>
      <c r="D20" s="23">
        <f aca="true" t="shared" si="2" ref="D20:O20">SUM(D21:D26)</f>
        <v>357800</v>
      </c>
      <c r="E20" s="23">
        <f t="shared" si="2"/>
        <v>154800</v>
      </c>
      <c r="F20" s="23">
        <f t="shared" si="2"/>
        <v>154800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203000</v>
      </c>
      <c r="L20" s="23">
        <f t="shared" si="2"/>
        <v>200000</v>
      </c>
      <c r="M20" s="23">
        <f t="shared" si="2"/>
        <v>3000</v>
      </c>
      <c r="N20" s="23">
        <f t="shared" si="2"/>
        <v>0</v>
      </c>
      <c r="O20" s="23">
        <f t="shared" si="2"/>
        <v>0</v>
      </c>
    </row>
    <row r="21" spans="1:15" ht="25.5" customHeight="1">
      <c r="A21" s="134"/>
      <c r="B21" s="24" t="s">
        <v>148</v>
      </c>
      <c r="C21" s="70" t="s">
        <v>132</v>
      </c>
      <c r="D21" s="26">
        <f aca="true" t="shared" si="3" ref="D21:D26">SUM(K21+E21)</f>
        <v>8000</v>
      </c>
      <c r="E21" s="32">
        <f aca="true" t="shared" si="4" ref="E21:E26">SUM(F21:J21)</f>
        <v>8000</v>
      </c>
      <c r="F21" s="32">
        <v>8000</v>
      </c>
      <c r="G21" s="32">
        <v>0</v>
      </c>
      <c r="H21" s="32">
        <v>0</v>
      </c>
      <c r="I21" s="32">
        <v>0</v>
      </c>
      <c r="J21" s="32">
        <v>0</v>
      </c>
      <c r="K21" s="32">
        <f>SUM(L21:O21)</f>
        <v>0</v>
      </c>
      <c r="L21" s="32">
        <v>0</v>
      </c>
      <c r="M21" s="32">
        <v>0</v>
      </c>
      <c r="N21" s="32">
        <v>0</v>
      </c>
      <c r="O21" s="32">
        <v>0</v>
      </c>
    </row>
    <row r="22" spans="1:15" ht="57" customHeight="1">
      <c r="A22" s="135"/>
      <c r="B22" s="24" t="s">
        <v>100</v>
      </c>
      <c r="C22" s="42" t="s">
        <v>133</v>
      </c>
      <c r="D22" s="26">
        <f t="shared" si="3"/>
        <v>145000</v>
      </c>
      <c r="E22" s="32">
        <f t="shared" si="4"/>
        <v>145000</v>
      </c>
      <c r="F22" s="26">
        <v>145000</v>
      </c>
      <c r="G22" s="26">
        <v>0</v>
      </c>
      <c r="H22" s="26">
        <v>0</v>
      </c>
      <c r="I22" s="26">
        <v>0</v>
      </c>
      <c r="J22" s="26">
        <v>0</v>
      </c>
      <c r="K22" s="32">
        <f>SUM(L22:O22)</f>
        <v>0</v>
      </c>
      <c r="L22" s="26">
        <v>0</v>
      </c>
      <c r="M22" s="26">
        <v>0</v>
      </c>
      <c r="N22" s="32">
        <v>0</v>
      </c>
      <c r="O22" s="26">
        <v>0</v>
      </c>
    </row>
    <row r="23" spans="1:15" ht="39" customHeight="1">
      <c r="A23" s="135"/>
      <c r="B23" s="24" t="s">
        <v>127</v>
      </c>
      <c r="C23" s="92" t="s">
        <v>150</v>
      </c>
      <c r="D23" s="26">
        <f t="shared" si="3"/>
        <v>3000</v>
      </c>
      <c r="E23" s="26">
        <f t="shared" si="4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f>SUM(L23:O23)</f>
        <v>3000</v>
      </c>
      <c r="L23" s="32">
        <v>0</v>
      </c>
      <c r="M23" s="32">
        <v>3000</v>
      </c>
      <c r="N23" s="32">
        <v>0</v>
      </c>
      <c r="O23" s="32">
        <v>0</v>
      </c>
    </row>
    <row r="24" spans="1:15" ht="34.5" customHeight="1">
      <c r="A24" s="135"/>
      <c r="B24" s="24" t="s">
        <v>128</v>
      </c>
      <c r="C24" s="92" t="s">
        <v>131</v>
      </c>
      <c r="D24" s="26">
        <f t="shared" si="3"/>
        <v>200000</v>
      </c>
      <c r="E24" s="26">
        <f t="shared" si="4"/>
        <v>0</v>
      </c>
      <c r="F24" s="32"/>
      <c r="G24" s="32">
        <v>0</v>
      </c>
      <c r="H24" s="32">
        <v>0</v>
      </c>
      <c r="I24" s="32">
        <v>0</v>
      </c>
      <c r="J24" s="32">
        <v>0</v>
      </c>
      <c r="K24" s="32">
        <f>SUM(L24:O24)</f>
        <v>200000</v>
      </c>
      <c r="L24" s="32">
        <v>200000</v>
      </c>
      <c r="M24" s="32">
        <v>0</v>
      </c>
      <c r="N24" s="32">
        <v>0</v>
      </c>
      <c r="O24" s="32">
        <v>0</v>
      </c>
    </row>
    <row r="25" spans="1:15" ht="17.25" customHeight="1">
      <c r="A25" s="135"/>
      <c r="B25" s="24" t="s">
        <v>125</v>
      </c>
      <c r="C25" s="31" t="s">
        <v>56</v>
      </c>
      <c r="D25" s="26">
        <f t="shared" si="3"/>
        <v>1700</v>
      </c>
      <c r="E25" s="26">
        <f t="shared" si="4"/>
        <v>1700</v>
      </c>
      <c r="F25" s="32">
        <v>1700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</row>
    <row r="26" spans="1:15" ht="17.25" customHeight="1">
      <c r="A26" s="135"/>
      <c r="B26" s="90" t="s">
        <v>126</v>
      </c>
      <c r="C26" s="34" t="s">
        <v>134</v>
      </c>
      <c r="D26" s="74">
        <f t="shared" si="3"/>
        <v>100</v>
      </c>
      <c r="E26" s="74">
        <f t="shared" si="4"/>
        <v>100</v>
      </c>
      <c r="F26" s="74">
        <v>100</v>
      </c>
      <c r="G26" s="74">
        <v>0</v>
      </c>
      <c r="H26" s="74">
        <v>0</v>
      </c>
      <c r="I26" s="74">
        <v>0</v>
      </c>
      <c r="J26" s="74">
        <v>0</v>
      </c>
      <c r="K26" s="74">
        <f>SUM(L26:O26)</f>
        <v>0</v>
      </c>
      <c r="L26" s="74">
        <v>0</v>
      </c>
      <c r="M26" s="74">
        <v>0</v>
      </c>
      <c r="N26" s="83">
        <v>0</v>
      </c>
      <c r="O26" s="74">
        <v>0</v>
      </c>
    </row>
    <row r="27" spans="1:15" ht="17.25" customHeight="1">
      <c r="A27" s="85"/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8"/>
      <c r="O27" s="79"/>
    </row>
    <row r="28" spans="1:15" ht="9.75" customHeight="1">
      <c r="A28" s="84"/>
      <c r="B28" s="8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87"/>
      <c r="O28" s="76"/>
    </row>
    <row r="29" spans="1:15" ht="12.75" customHeight="1">
      <c r="A29" s="17"/>
      <c r="B29" s="17"/>
      <c r="C29" s="14"/>
      <c r="D29" s="49"/>
      <c r="E29" s="116" t="s">
        <v>1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12"/>
    </row>
    <row r="30" spans="1:15" ht="13.5" customHeight="1">
      <c r="A30" s="13"/>
      <c r="B30" s="13"/>
      <c r="C30" s="15"/>
      <c r="D30" s="48"/>
      <c r="E30" s="118" t="s">
        <v>2</v>
      </c>
      <c r="F30" s="119"/>
      <c r="G30" s="119"/>
      <c r="H30" s="119"/>
      <c r="I30" s="119"/>
      <c r="J30" s="120"/>
      <c r="K30" s="116" t="s">
        <v>3</v>
      </c>
      <c r="L30" s="117"/>
      <c r="M30" s="117"/>
      <c r="N30" s="117"/>
      <c r="O30" s="112"/>
    </row>
    <row r="31" spans="1:15" ht="15" customHeight="1">
      <c r="A31" s="18" t="s">
        <v>4</v>
      </c>
      <c r="B31" s="18" t="s">
        <v>5</v>
      </c>
      <c r="C31" s="16" t="s">
        <v>6</v>
      </c>
      <c r="D31" s="46" t="s">
        <v>7</v>
      </c>
      <c r="E31" s="18" t="s">
        <v>8</v>
      </c>
      <c r="F31" s="110" t="s">
        <v>1</v>
      </c>
      <c r="G31" s="111"/>
      <c r="H31" s="111"/>
      <c r="I31" s="111"/>
      <c r="J31" s="112"/>
      <c r="K31" s="107" t="s">
        <v>8</v>
      </c>
      <c r="L31" s="113" t="s">
        <v>1</v>
      </c>
      <c r="M31" s="114"/>
      <c r="N31" s="114"/>
      <c r="O31" s="115"/>
    </row>
    <row r="32" spans="1:15" ht="12" customHeight="1">
      <c r="A32" s="18"/>
      <c r="B32" s="18"/>
      <c r="C32" s="16"/>
      <c r="D32" s="46" t="s">
        <v>9</v>
      </c>
      <c r="E32" s="18"/>
      <c r="F32" s="107" t="s">
        <v>10</v>
      </c>
      <c r="G32" s="50" t="s">
        <v>11</v>
      </c>
      <c r="H32" s="53" t="s">
        <v>12</v>
      </c>
      <c r="I32" s="54" t="s">
        <v>13</v>
      </c>
      <c r="J32" s="54" t="s">
        <v>14</v>
      </c>
      <c r="K32" s="107"/>
      <c r="L32" s="54" t="s">
        <v>15</v>
      </c>
      <c r="M32" s="58" t="s">
        <v>16</v>
      </c>
      <c r="N32" s="60" t="s">
        <v>17</v>
      </c>
      <c r="O32" s="59" t="s">
        <v>14</v>
      </c>
    </row>
    <row r="33" spans="1:15" ht="13.5" customHeight="1">
      <c r="A33" s="18"/>
      <c r="B33" s="18"/>
      <c r="C33" s="16"/>
      <c r="D33" s="46"/>
      <c r="E33" s="18"/>
      <c r="F33" s="108"/>
      <c r="G33" s="51" t="s">
        <v>18</v>
      </c>
      <c r="H33" s="53" t="s">
        <v>19</v>
      </c>
      <c r="I33" s="55" t="s">
        <v>20</v>
      </c>
      <c r="J33" s="55" t="s">
        <v>21</v>
      </c>
      <c r="K33" s="107"/>
      <c r="L33" s="55" t="s">
        <v>22</v>
      </c>
      <c r="M33" s="58" t="s">
        <v>23</v>
      </c>
      <c r="N33" s="61" t="s">
        <v>24</v>
      </c>
      <c r="O33" s="59" t="s">
        <v>25</v>
      </c>
    </row>
    <row r="34" spans="1:15" ht="10.5" customHeight="1">
      <c r="A34" s="18"/>
      <c r="B34" s="18"/>
      <c r="C34" s="16"/>
      <c r="D34" s="46" t="s">
        <v>26</v>
      </c>
      <c r="E34" s="18"/>
      <c r="F34" s="108"/>
      <c r="G34" s="51" t="s">
        <v>27</v>
      </c>
      <c r="H34" s="53" t="s">
        <v>28</v>
      </c>
      <c r="I34" s="55" t="s">
        <v>29</v>
      </c>
      <c r="J34" s="55" t="s">
        <v>30</v>
      </c>
      <c r="K34" s="107"/>
      <c r="L34" s="55" t="s">
        <v>31</v>
      </c>
      <c r="M34" s="58" t="s">
        <v>32</v>
      </c>
      <c r="N34" s="61" t="s">
        <v>33</v>
      </c>
      <c r="O34" s="59" t="s">
        <v>34</v>
      </c>
    </row>
    <row r="35" spans="1:15" ht="10.5" customHeight="1">
      <c r="A35" s="18"/>
      <c r="B35" s="18"/>
      <c r="C35" s="16"/>
      <c r="D35" s="46"/>
      <c r="E35" s="18" t="s">
        <v>35</v>
      </c>
      <c r="F35" s="108"/>
      <c r="G35" s="51" t="s">
        <v>36</v>
      </c>
      <c r="H35" s="53" t="s">
        <v>37</v>
      </c>
      <c r="I35" s="55" t="s">
        <v>38</v>
      </c>
      <c r="J35" s="55" t="s">
        <v>39</v>
      </c>
      <c r="K35" s="57" t="s">
        <v>40</v>
      </c>
      <c r="L35" s="55"/>
      <c r="M35" s="58" t="s">
        <v>41</v>
      </c>
      <c r="N35" s="61" t="s">
        <v>42</v>
      </c>
      <c r="O35" s="59" t="s">
        <v>43</v>
      </c>
    </row>
    <row r="36" spans="1:15" ht="12" customHeight="1">
      <c r="A36" s="47"/>
      <c r="B36" s="47"/>
      <c r="C36" s="63"/>
      <c r="D36" s="64"/>
      <c r="E36" s="47"/>
      <c r="F36" s="109"/>
      <c r="G36" s="52" t="s">
        <v>44</v>
      </c>
      <c r="H36" s="65" t="s">
        <v>45</v>
      </c>
      <c r="I36" s="56"/>
      <c r="J36" s="56" t="s">
        <v>46</v>
      </c>
      <c r="K36" s="66" t="s">
        <v>47</v>
      </c>
      <c r="L36" s="56" t="s">
        <v>48</v>
      </c>
      <c r="M36" s="67" t="s">
        <v>49</v>
      </c>
      <c r="N36" s="62" t="s">
        <v>50</v>
      </c>
      <c r="O36" s="68" t="s">
        <v>51</v>
      </c>
    </row>
    <row r="37" spans="1:15" ht="11.25" customHeight="1">
      <c r="A37" s="91">
        <v>1</v>
      </c>
      <c r="B37" s="91">
        <v>2</v>
      </c>
      <c r="C37" s="91">
        <v>3</v>
      </c>
      <c r="D37" s="91">
        <v>4</v>
      </c>
      <c r="E37" s="91">
        <v>5</v>
      </c>
      <c r="F37" s="91">
        <v>6</v>
      </c>
      <c r="G37" s="91">
        <v>7</v>
      </c>
      <c r="H37" s="91">
        <v>8</v>
      </c>
      <c r="I37" s="91">
        <v>9</v>
      </c>
      <c r="J37" s="91">
        <v>10</v>
      </c>
      <c r="K37" s="91">
        <v>11</v>
      </c>
      <c r="L37" s="91">
        <v>12</v>
      </c>
      <c r="M37" s="91">
        <v>13</v>
      </c>
      <c r="N37" s="91">
        <v>14</v>
      </c>
      <c r="O37" s="91">
        <v>15</v>
      </c>
    </row>
    <row r="38" spans="1:15" ht="21.75" customHeight="1">
      <c r="A38" s="22">
        <v>750</v>
      </c>
      <c r="B38" s="21"/>
      <c r="C38" s="22" t="s">
        <v>62</v>
      </c>
      <c r="D38" s="23">
        <f aca="true" t="shared" si="5" ref="D38:O38">SUM(D39:D39)</f>
        <v>27524</v>
      </c>
      <c r="E38" s="23">
        <f t="shared" si="5"/>
        <v>27524</v>
      </c>
      <c r="F38" s="23">
        <f t="shared" si="5"/>
        <v>0</v>
      </c>
      <c r="G38" s="23">
        <f t="shared" si="5"/>
        <v>27524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3">
        <f t="shared" si="5"/>
        <v>0</v>
      </c>
      <c r="N38" s="23">
        <f t="shared" si="5"/>
        <v>0</v>
      </c>
      <c r="O38" s="23">
        <f t="shared" si="5"/>
        <v>0</v>
      </c>
    </row>
    <row r="39" spans="1:15" ht="56.25" customHeight="1">
      <c r="A39" s="72"/>
      <c r="B39" s="30">
        <v>2010</v>
      </c>
      <c r="C39" s="92" t="s">
        <v>170</v>
      </c>
      <c r="D39" s="26">
        <f>SUM(K39+E39)</f>
        <v>27524</v>
      </c>
      <c r="E39" s="26">
        <f>SUM(F39:J39)</f>
        <v>27524</v>
      </c>
      <c r="F39" s="26">
        <v>0</v>
      </c>
      <c r="G39" s="26">
        <v>27524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32">
        <v>0</v>
      </c>
      <c r="O39" s="26">
        <v>0</v>
      </c>
    </row>
    <row r="40" spans="1:15" ht="33" customHeight="1">
      <c r="A40" s="22">
        <v>751</v>
      </c>
      <c r="B40" s="21"/>
      <c r="C40" s="71" t="s">
        <v>114</v>
      </c>
      <c r="D40" s="23">
        <f aca="true" t="shared" si="6" ref="D40:M40">SUM(D41)</f>
        <v>517</v>
      </c>
      <c r="E40" s="23">
        <f t="shared" si="6"/>
        <v>517</v>
      </c>
      <c r="F40" s="23">
        <f t="shared" si="6"/>
        <v>0</v>
      </c>
      <c r="G40" s="23">
        <f t="shared" si="6"/>
        <v>517</v>
      </c>
      <c r="H40" s="23">
        <f t="shared" si="6"/>
        <v>0</v>
      </c>
      <c r="I40" s="23">
        <f t="shared" si="6"/>
        <v>0</v>
      </c>
      <c r="J40" s="23">
        <f t="shared" si="6"/>
        <v>0</v>
      </c>
      <c r="K40" s="23">
        <f t="shared" si="6"/>
        <v>0</v>
      </c>
      <c r="L40" s="23">
        <f t="shared" si="6"/>
        <v>0</v>
      </c>
      <c r="M40" s="23">
        <f t="shared" si="6"/>
        <v>0</v>
      </c>
      <c r="N40" s="23">
        <v>0</v>
      </c>
      <c r="O40" s="23">
        <f>SUM(O41)</f>
        <v>0</v>
      </c>
    </row>
    <row r="41" spans="1:15" ht="57.75" customHeight="1">
      <c r="A41" s="73"/>
      <c r="B41" s="72">
        <v>2010</v>
      </c>
      <c r="C41" s="92" t="s">
        <v>170</v>
      </c>
      <c r="D41" s="74">
        <f>SUM(K41+E41)</f>
        <v>517</v>
      </c>
      <c r="E41" s="74">
        <f>SUM(F41:J41)</f>
        <v>517</v>
      </c>
      <c r="F41" s="74">
        <v>0</v>
      </c>
      <c r="G41" s="74">
        <v>517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83">
        <v>0</v>
      </c>
      <c r="O41" s="74">
        <v>0</v>
      </c>
    </row>
    <row r="42" spans="1:15" ht="25.5" customHeight="1">
      <c r="A42" s="22">
        <v>754</v>
      </c>
      <c r="B42" s="21"/>
      <c r="C42" s="71" t="s">
        <v>115</v>
      </c>
      <c r="D42" s="23">
        <f aca="true" t="shared" si="7" ref="D42:M42">SUM(D43)</f>
        <v>1500</v>
      </c>
      <c r="E42" s="23">
        <f t="shared" si="7"/>
        <v>1500</v>
      </c>
      <c r="F42" s="23">
        <f t="shared" si="7"/>
        <v>0</v>
      </c>
      <c r="G42" s="23">
        <f t="shared" si="7"/>
        <v>1500</v>
      </c>
      <c r="H42" s="23">
        <f t="shared" si="7"/>
        <v>0</v>
      </c>
      <c r="I42" s="23">
        <f t="shared" si="7"/>
        <v>0</v>
      </c>
      <c r="J42" s="23">
        <f t="shared" si="7"/>
        <v>0</v>
      </c>
      <c r="K42" s="23">
        <f t="shared" si="7"/>
        <v>0</v>
      </c>
      <c r="L42" s="23">
        <f t="shared" si="7"/>
        <v>0</v>
      </c>
      <c r="M42" s="23">
        <f t="shared" si="7"/>
        <v>0</v>
      </c>
      <c r="N42" s="23">
        <v>0</v>
      </c>
      <c r="O42" s="23">
        <f>SUM(O43)</f>
        <v>0</v>
      </c>
    </row>
    <row r="43" spans="1:15" ht="55.5" customHeight="1">
      <c r="A43" s="80"/>
      <c r="B43" s="72">
        <v>2010</v>
      </c>
      <c r="C43" s="92" t="s">
        <v>170</v>
      </c>
      <c r="D43" s="74">
        <f>SUM(K43+E43)</f>
        <v>1500</v>
      </c>
      <c r="E43" s="74">
        <f>SUM(F43:J43)</f>
        <v>1500</v>
      </c>
      <c r="F43" s="74">
        <v>0</v>
      </c>
      <c r="G43" s="74">
        <v>1500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</row>
    <row r="44" spans="1:15" ht="62.25" customHeight="1">
      <c r="A44" s="94">
        <v>756</v>
      </c>
      <c r="B44" s="21"/>
      <c r="C44" s="71" t="s">
        <v>122</v>
      </c>
      <c r="D44" s="23">
        <f>SUM(D45+D46+D47+D48+D49+D61+D62+D63+D65+D64+D66+D67+D68+D69)</f>
        <v>3116090</v>
      </c>
      <c r="E44" s="23">
        <f aca="true" t="shared" si="8" ref="E44:O44">SUM(E45+E46+E47+E48+E49+E61+E62+E63+E65+E64+E66+E67+E68+E69)</f>
        <v>3116090</v>
      </c>
      <c r="F44" s="23">
        <f t="shared" si="8"/>
        <v>3116090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 t="shared" si="8"/>
        <v>0</v>
      </c>
      <c r="O44" s="23">
        <f t="shared" si="8"/>
        <v>0</v>
      </c>
    </row>
    <row r="45" spans="1:15" ht="22.5" customHeight="1">
      <c r="A45" s="95"/>
      <c r="B45" s="24" t="s">
        <v>139</v>
      </c>
      <c r="C45" s="42" t="s">
        <v>151</v>
      </c>
      <c r="D45" s="26">
        <f>SUM(K45+E45)</f>
        <v>1153870</v>
      </c>
      <c r="E45" s="26">
        <f>SUM(F45:J45)</f>
        <v>1153870</v>
      </c>
      <c r="F45" s="26">
        <v>1153870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</row>
    <row r="46" spans="1:15" ht="16.5" customHeight="1">
      <c r="A46" s="96"/>
      <c r="B46" s="24" t="s">
        <v>140</v>
      </c>
      <c r="C46" s="34" t="s">
        <v>154</v>
      </c>
      <c r="D46" s="26">
        <f>SUM(K46+E46)</f>
        <v>6000</v>
      </c>
      <c r="E46" s="26">
        <f>SUM(F46:J46)</f>
        <v>6000</v>
      </c>
      <c r="F46" s="26">
        <v>6000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</row>
    <row r="47" spans="1:15" ht="15" customHeight="1">
      <c r="A47" s="96"/>
      <c r="B47" s="24" t="s">
        <v>141</v>
      </c>
      <c r="C47" s="34" t="s">
        <v>155</v>
      </c>
      <c r="D47" s="26">
        <f>SUM(K47+E47)</f>
        <v>1180000</v>
      </c>
      <c r="E47" s="26">
        <f>SUM(F47:J47)</f>
        <v>1180000</v>
      </c>
      <c r="F47" s="26">
        <v>1180000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ht="16.5" customHeight="1">
      <c r="A48" s="96"/>
      <c r="B48" s="24" t="s">
        <v>142</v>
      </c>
      <c r="C48" s="34" t="s">
        <v>156</v>
      </c>
      <c r="D48" s="26">
        <f>SUM(K48+E48)</f>
        <v>524000</v>
      </c>
      <c r="E48" s="26">
        <f>SUM(F48:J48)</f>
        <v>524000</v>
      </c>
      <c r="F48" s="26">
        <v>524000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</row>
    <row r="49" spans="1:15" ht="14.25" customHeight="1">
      <c r="A49" s="97"/>
      <c r="B49" s="24" t="s">
        <v>143</v>
      </c>
      <c r="C49" s="34" t="s">
        <v>157</v>
      </c>
      <c r="D49" s="26">
        <f>SUM(K49+E49)</f>
        <v>63000</v>
      </c>
      <c r="E49" s="26">
        <f>SUM(F49:J49)</f>
        <v>63000</v>
      </c>
      <c r="F49" s="26">
        <v>63000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</row>
    <row r="50" spans="1:20" ht="14.25" customHeight="1">
      <c r="A50" s="103"/>
      <c r="B50" s="121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22"/>
      <c r="Q50" s="122"/>
      <c r="R50" s="122"/>
      <c r="S50" s="122"/>
      <c r="T50" s="122"/>
    </row>
    <row r="51" spans="1:20" ht="14.25" customHeight="1">
      <c r="A51" s="103"/>
      <c r="B51" s="121"/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22"/>
      <c r="Q51" s="122"/>
      <c r="R51" s="122"/>
      <c r="S51" s="122"/>
      <c r="T51" s="122"/>
    </row>
    <row r="52" spans="1:20" ht="11.25" customHeight="1">
      <c r="A52" s="17"/>
      <c r="B52" s="17"/>
      <c r="C52" s="14"/>
      <c r="D52" s="49"/>
      <c r="E52" s="116" t="s">
        <v>1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2"/>
      <c r="P52" s="122"/>
      <c r="Q52" s="122"/>
      <c r="R52" s="122"/>
      <c r="S52" s="122"/>
      <c r="T52" s="122"/>
    </row>
    <row r="53" spans="1:20" ht="11.25" customHeight="1">
      <c r="A53" s="13"/>
      <c r="B53" s="13"/>
      <c r="C53" s="15"/>
      <c r="D53" s="48"/>
      <c r="E53" s="118" t="s">
        <v>2</v>
      </c>
      <c r="F53" s="119"/>
      <c r="G53" s="119"/>
      <c r="H53" s="119"/>
      <c r="I53" s="119"/>
      <c r="J53" s="120"/>
      <c r="K53" s="116" t="s">
        <v>3</v>
      </c>
      <c r="L53" s="117"/>
      <c r="M53" s="117"/>
      <c r="N53" s="117"/>
      <c r="O53" s="112"/>
      <c r="P53" s="122"/>
      <c r="Q53" s="122"/>
      <c r="R53" s="122"/>
      <c r="S53" s="122"/>
      <c r="T53" s="122"/>
    </row>
    <row r="54" spans="1:20" ht="11.25" customHeight="1">
      <c r="A54" s="18" t="s">
        <v>4</v>
      </c>
      <c r="B54" s="18" t="s">
        <v>5</v>
      </c>
      <c r="C54" s="16" t="s">
        <v>6</v>
      </c>
      <c r="D54" s="46" t="s">
        <v>7</v>
      </c>
      <c r="E54" s="18" t="s">
        <v>8</v>
      </c>
      <c r="F54" s="110" t="s">
        <v>1</v>
      </c>
      <c r="G54" s="111"/>
      <c r="H54" s="111"/>
      <c r="I54" s="111"/>
      <c r="J54" s="112"/>
      <c r="K54" s="107" t="s">
        <v>8</v>
      </c>
      <c r="L54" s="113" t="s">
        <v>1</v>
      </c>
      <c r="M54" s="114"/>
      <c r="N54" s="114"/>
      <c r="O54" s="115"/>
      <c r="P54" s="122"/>
      <c r="Q54" s="122"/>
      <c r="R54" s="122"/>
      <c r="S54" s="122"/>
      <c r="T54" s="122"/>
    </row>
    <row r="55" spans="1:20" ht="14.25" customHeight="1">
      <c r="A55" s="18"/>
      <c r="B55" s="18"/>
      <c r="C55" s="16"/>
      <c r="D55" s="46" t="s">
        <v>9</v>
      </c>
      <c r="E55" s="18"/>
      <c r="F55" s="107" t="s">
        <v>10</v>
      </c>
      <c r="G55" s="50" t="s">
        <v>11</v>
      </c>
      <c r="H55" s="53" t="s">
        <v>12</v>
      </c>
      <c r="I55" s="54" t="s">
        <v>13</v>
      </c>
      <c r="J55" s="54" t="s">
        <v>14</v>
      </c>
      <c r="K55" s="107"/>
      <c r="L55" s="54" t="s">
        <v>15</v>
      </c>
      <c r="M55" s="58" t="s">
        <v>16</v>
      </c>
      <c r="N55" s="60" t="s">
        <v>17</v>
      </c>
      <c r="O55" s="59" t="s">
        <v>14</v>
      </c>
      <c r="P55" s="122"/>
      <c r="Q55" s="122"/>
      <c r="R55" s="122"/>
      <c r="S55" s="122"/>
      <c r="T55" s="122"/>
    </row>
    <row r="56" spans="1:20" ht="9.75" customHeight="1">
      <c r="A56" s="18"/>
      <c r="B56" s="18"/>
      <c r="C56" s="16"/>
      <c r="D56" s="46"/>
      <c r="E56" s="18"/>
      <c r="F56" s="108"/>
      <c r="G56" s="51" t="s">
        <v>18</v>
      </c>
      <c r="H56" s="53" t="s">
        <v>19</v>
      </c>
      <c r="I56" s="55" t="s">
        <v>20</v>
      </c>
      <c r="J56" s="55" t="s">
        <v>21</v>
      </c>
      <c r="K56" s="107"/>
      <c r="L56" s="55" t="s">
        <v>22</v>
      </c>
      <c r="M56" s="58" t="s">
        <v>23</v>
      </c>
      <c r="N56" s="61" t="s">
        <v>24</v>
      </c>
      <c r="O56" s="59" t="s">
        <v>25</v>
      </c>
      <c r="P56" s="122"/>
      <c r="Q56" s="122"/>
      <c r="R56" s="122"/>
      <c r="S56" s="122"/>
      <c r="T56" s="122"/>
    </row>
    <row r="57" spans="1:20" ht="10.5" customHeight="1">
      <c r="A57" s="18"/>
      <c r="B57" s="18"/>
      <c r="C57" s="16"/>
      <c r="D57" s="46" t="s">
        <v>26</v>
      </c>
      <c r="E57" s="18"/>
      <c r="F57" s="108"/>
      <c r="G57" s="51" t="s">
        <v>27</v>
      </c>
      <c r="H57" s="53" t="s">
        <v>28</v>
      </c>
      <c r="I57" s="55" t="s">
        <v>29</v>
      </c>
      <c r="J57" s="55" t="s">
        <v>30</v>
      </c>
      <c r="K57" s="107"/>
      <c r="L57" s="55" t="s">
        <v>31</v>
      </c>
      <c r="M57" s="58" t="s">
        <v>32</v>
      </c>
      <c r="N57" s="61" t="s">
        <v>33</v>
      </c>
      <c r="O57" s="59" t="s">
        <v>34</v>
      </c>
      <c r="P57" s="122"/>
      <c r="Q57" s="122"/>
      <c r="R57" s="122"/>
      <c r="S57" s="122"/>
      <c r="T57" s="122"/>
    </row>
    <row r="58" spans="1:20" ht="10.5" customHeight="1">
      <c r="A58" s="18"/>
      <c r="B58" s="18"/>
      <c r="C58" s="16"/>
      <c r="D58" s="46"/>
      <c r="E58" s="18" t="s">
        <v>35</v>
      </c>
      <c r="F58" s="108"/>
      <c r="G58" s="51" t="s">
        <v>36</v>
      </c>
      <c r="H58" s="53" t="s">
        <v>37</v>
      </c>
      <c r="I58" s="55" t="s">
        <v>38</v>
      </c>
      <c r="J58" s="55" t="s">
        <v>39</v>
      </c>
      <c r="K58" s="57" t="s">
        <v>40</v>
      </c>
      <c r="L58" s="55"/>
      <c r="M58" s="58" t="s">
        <v>41</v>
      </c>
      <c r="N58" s="61" t="s">
        <v>42</v>
      </c>
      <c r="O58" s="59" t="s">
        <v>43</v>
      </c>
      <c r="P58" s="122"/>
      <c r="Q58" s="122"/>
      <c r="R58" s="122"/>
      <c r="S58" s="122"/>
      <c r="T58" s="122"/>
    </row>
    <row r="59" spans="1:20" ht="14.25" customHeight="1">
      <c r="A59" s="47"/>
      <c r="B59" s="47"/>
      <c r="C59" s="63"/>
      <c r="D59" s="64"/>
      <c r="E59" s="47"/>
      <c r="F59" s="109"/>
      <c r="G59" s="52" t="s">
        <v>44</v>
      </c>
      <c r="H59" s="65" t="s">
        <v>45</v>
      </c>
      <c r="I59" s="56"/>
      <c r="J59" s="56" t="s">
        <v>46</v>
      </c>
      <c r="K59" s="66" t="s">
        <v>47</v>
      </c>
      <c r="L59" s="56" t="s">
        <v>48</v>
      </c>
      <c r="M59" s="67" t="s">
        <v>49</v>
      </c>
      <c r="N59" s="62" t="s">
        <v>50</v>
      </c>
      <c r="O59" s="68" t="s">
        <v>51</v>
      </c>
      <c r="P59" s="122"/>
      <c r="Q59" s="122"/>
      <c r="R59" s="122"/>
      <c r="S59" s="122"/>
      <c r="T59" s="122"/>
    </row>
    <row r="60" spans="1:20" ht="10.5" customHeight="1">
      <c r="A60" s="91">
        <v>1</v>
      </c>
      <c r="B60" s="91">
        <v>2</v>
      </c>
      <c r="C60" s="91">
        <v>3</v>
      </c>
      <c r="D60" s="91">
        <v>4</v>
      </c>
      <c r="E60" s="91">
        <v>5</v>
      </c>
      <c r="F60" s="91">
        <v>6</v>
      </c>
      <c r="G60" s="91">
        <v>7</v>
      </c>
      <c r="H60" s="91">
        <v>8</v>
      </c>
      <c r="I60" s="91">
        <v>9</v>
      </c>
      <c r="J60" s="91">
        <v>10</v>
      </c>
      <c r="K60" s="91">
        <v>11</v>
      </c>
      <c r="L60" s="91">
        <v>12</v>
      </c>
      <c r="M60" s="91">
        <v>13</v>
      </c>
      <c r="N60" s="91">
        <v>14</v>
      </c>
      <c r="O60" s="91">
        <v>15</v>
      </c>
      <c r="P60" s="122"/>
      <c r="Q60" s="122"/>
      <c r="R60" s="122"/>
      <c r="S60" s="122"/>
      <c r="T60" s="122"/>
    </row>
    <row r="61" spans="1:15" ht="16.5" customHeight="1">
      <c r="A61" s="96"/>
      <c r="B61" s="101" t="s">
        <v>144</v>
      </c>
      <c r="C61" s="98" t="s">
        <v>158</v>
      </c>
      <c r="D61" s="99">
        <f>SUM(K61+E61)</f>
        <v>80920</v>
      </c>
      <c r="E61" s="99">
        <f>SUM(F61:J61)</f>
        <v>80920</v>
      </c>
      <c r="F61" s="99">
        <v>80920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1:15" ht="31.5" customHeight="1">
      <c r="A62" s="96"/>
      <c r="B62" s="24" t="s">
        <v>145</v>
      </c>
      <c r="C62" s="42" t="s">
        <v>160</v>
      </c>
      <c r="D62" s="26">
        <f>SUM(K62+E62)</f>
        <v>18000</v>
      </c>
      <c r="E62" s="26">
        <f>SUM(F62:J62)</f>
        <v>18000</v>
      </c>
      <c r="F62" s="93">
        <v>18000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</row>
    <row r="63" spans="1:15" ht="15" customHeight="1">
      <c r="A63" s="96"/>
      <c r="B63" s="24" t="s">
        <v>146</v>
      </c>
      <c r="C63" s="34" t="s">
        <v>159</v>
      </c>
      <c r="D63" s="26">
        <f aca="true" t="shared" si="9" ref="D63:D69">SUM(K63+E63)</f>
        <v>5000</v>
      </c>
      <c r="E63" s="26">
        <f aca="true" t="shared" si="10" ref="E63:E69">SUM(F63:J63)</f>
        <v>5000</v>
      </c>
      <c r="F63" s="26">
        <v>5000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</row>
    <row r="64" spans="1:15" ht="17.25" customHeight="1">
      <c r="A64" s="96"/>
      <c r="B64" s="24" t="s">
        <v>147</v>
      </c>
      <c r="C64" s="34" t="s">
        <v>79</v>
      </c>
      <c r="D64" s="26">
        <f t="shared" si="9"/>
        <v>15000</v>
      </c>
      <c r="E64" s="26">
        <f t="shared" si="10"/>
        <v>15000</v>
      </c>
      <c r="F64" s="26">
        <v>15000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</row>
    <row r="65" spans="1:15" ht="14.25" customHeight="1">
      <c r="A65" s="96"/>
      <c r="B65" s="101" t="s">
        <v>135</v>
      </c>
      <c r="C65" s="98" t="s">
        <v>81</v>
      </c>
      <c r="D65" s="99">
        <f t="shared" si="9"/>
        <v>300</v>
      </c>
      <c r="E65" s="99">
        <f t="shared" si="10"/>
        <v>300</v>
      </c>
      <c r="F65" s="99">
        <v>300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</row>
    <row r="66" spans="1:15" ht="32.25" customHeight="1">
      <c r="A66" s="96"/>
      <c r="B66" s="24" t="s">
        <v>129</v>
      </c>
      <c r="C66" s="42" t="s">
        <v>161</v>
      </c>
      <c r="D66" s="26">
        <f t="shared" si="9"/>
        <v>5000</v>
      </c>
      <c r="E66" s="26">
        <f t="shared" si="10"/>
        <v>5000</v>
      </c>
      <c r="F66" s="26">
        <v>5000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</row>
    <row r="67" spans="1:15" ht="14.25" customHeight="1">
      <c r="A67" s="96"/>
      <c r="B67" s="24" t="s">
        <v>136</v>
      </c>
      <c r="C67" s="34" t="s">
        <v>153</v>
      </c>
      <c r="D67" s="26">
        <f t="shared" si="9"/>
        <v>60000</v>
      </c>
      <c r="E67" s="26">
        <f t="shared" si="10"/>
        <v>60000</v>
      </c>
      <c r="F67" s="26">
        <v>60000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</row>
    <row r="68" spans="1:15" ht="14.25" customHeight="1">
      <c r="A68" s="96"/>
      <c r="B68" s="24" t="s">
        <v>130</v>
      </c>
      <c r="C68" s="34" t="s">
        <v>86</v>
      </c>
      <c r="D68" s="26">
        <f t="shared" si="9"/>
        <v>1500</v>
      </c>
      <c r="E68" s="26">
        <f t="shared" si="10"/>
        <v>1500</v>
      </c>
      <c r="F68" s="26">
        <v>1500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</row>
    <row r="69" spans="1:15" ht="24.75" customHeight="1">
      <c r="A69" s="97"/>
      <c r="B69" s="24" t="s">
        <v>137</v>
      </c>
      <c r="C69" s="42" t="s">
        <v>152</v>
      </c>
      <c r="D69" s="26">
        <f t="shared" si="9"/>
        <v>3500</v>
      </c>
      <c r="E69" s="26">
        <f t="shared" si="10"/>
        <v>3500</v>
      </c>
      <c r="F69" s="26">
        <v>3500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</row>
    <row r="70" spans="1:15" ht="15.75" customHeight="1">
      <c r="A70" s="22">
        <v>758</v>
      </c>
      <c r="B70" s="21"/>
      <c r="C70" s="22" t="s">
        <v>89</v>
      </c>
      <c r="D70" s="23">
        <f>SUM(D71:D74)</f>
        <v>3538671</v>
      </c>
      <c r="E70" s="23">
        <f aca="true" t="shared" si="11" ref="E70:O70">SUM(E71:E74)</f>
        <v>3538671</v>
      </c>
      <c r="F70" s="23">
        <f t="shared" si="11"/>
        <v>3538671</v>
      </c>
      <c r="G70" s="23">
        <f t="shared" si="11"/>
        <v>0</v>
      </c>
      <c r="H70" s="23">
        <f t="shared" si="11"/>
        <v>0</v>
      </c>
      <c r="I70" s="23">
        <f t="shared" si="11"/>
        <v>0</v>
      </c>
      <c r="J70" s="23">
        <f t="shared" si="11"/>
        <v>0</v>
      </c>
      <c r="K70" s="23">
        <f t="shared" si="11"/>
        <v>0</v>
      </c>
      <c r="L70" s="23">
        <f t="shared" si="11"/>
        <v>0</v>
      </c>
      <c r="M70" s="23">
        <f t="shared" si="11"/>
        <v>0</v>
      </c>
      <c r="N70" s="23">
        <f t="shared" si="11"/>
        <v>0</v>
      </c>
      <c r="O70" s="23">
        <f t="shared" si="11"/>
        <v>0</v>
      </c>
    </row>
    <row r="71" spans="1:15" ht="15.75" customHeight="1">
      <c r="A71" s="137"/>
      <c r="B71" s="90" t="s">
        <v>126</v>
      </c>
      <c r="C71" s="34" t="s">
        <v>134</v>
      </c>
      <c r="D71" s="74">
        <f>SUM(K71+E71)</f>
        <v>8000</v>
      </c>
      <c r="E71" s="74">
        <f>SUM(F71:J71)</f>
        <v>8000</v>
      </c>
      <c r="F71" s="74">
        <v>8000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</row>
    <row r="72" spans="1:15" ht="15.75" customHeight="1">
      <c r="A72" s="138"/>
      <c r="B72" s="90" t="s">
        <v>99</v>
      </c>
      <c r="C72" s="81" t="s">
        <v>101</v>
      </c>
      <c r="D72" s="26">
        <f>SUM(K72+E72)</f>
        <v>3000</v>
      </c>
      <c r="E72" s="26">
        <f>SUM(F72:J72)</f>
        <v>3000</v>
      </c>
      <c r="F72" s="26">
        <v>3000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</row>
    <row r="73" spans="1:15" ht="24.75" customHeight="1">
      <c r="A73" s="138"/>
      <c r="B73" s="30">
        <v>2920</v>
      </c>
      <c r="C73" s="42" t="s">
        <v>90</v>
      </c>
      <c r="D73" s="26">
        <f>SUM(K73+E73)</f>
        <v>2157911</v>
      </c>
      <c r="E73" s="26">
        <f>SUM(F73:J73)</f>
        <v>2157911</v>
      </c>
      <c r="F73" s="26">
        <v>2157911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</row>
    <row r="74" spans="1:15" ht="23.25" customHeight="1">
      <c r="A74" s="139"/>
      <c r="B74" s="30">
        <v>2920</v>
      </c>
      <c r="C74" s="42" t="s">
        <v>91</v>
      </c>
      <c r="D74" s="26">
        <f>SUM(K74+E74)</f>
        <v>1369760</v>
      </c>
      <c r="E74" s="26">
        <f>SUM(F74:J74)</f>
        <v>1369760</v>
      </c>
      <c r="F74" s="26">
        <v>1369760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</row>
    <row r="75" spans="1:15" ht="18.75" customHeight="1">
      <c r="A75" s="22">
        <v>801</v>
      </c>
      <c r="B75" s="22"/>
      <c r="C75" s="22" t="s">
        <v>92</v>
      </c>
      <c r="D75" s="23">
        <f aca="true" t="shared" si="12" ref="D75:O75">SUM(D76:D78)</f>
        <v>197200</v>
      </c>
      <c r="E75" s="23">
        <f t="shared" si="12"/>
        <v>197200</v>
      </c>
      <c r="F75" s="23">
        <f t="shared" si="12"/>
        <v>197200</v>
      </c>
      <c r="G75" s="23">
        <f t="shared" si="12"/>
        <v>0</v>
      </c>
      <c r="H75" s="23">
        <f t="shared" si="12"/>
        <v>0</v>
      </c>
      <c r="I75" s="23">
        <f t="shared" si="12"/>
        <v>0</v>
      </c>
      <c r="J75" s="23">
        <f t="shared" si="12"/>
        <v>0</v>
      </c>
      <c r="K75" s="23">
        <f t="shared" si="12"/>
        <v>0</v>
      </c>
      <c r="L75" s="23">
        <f t="shared" si="12"/>
        <v>0</v>
      </c>
      <c r="M75" s="23">
        <f t="shared" si="12"/>
        <v>0</v>
      </c>
      <c r="N75" s="23">
        <f t="shared" si="12"/>
        <v>0</v>
      </c>
      <c r="O75" s="23">
        <f t="shared" si="12"/>
        <v>0</v>
      </c>
    </row>
    <row r="76" spans="1:15" ht="15.75" customHeight="1">
      <c r="A76" s="135"/>
      <c r="B76" s="90" t="s">
        <v>125</v>
      </c>
      <c r="C76" s="73" t="s">
        <v>56</v>
      </c>
      <c r="D76" s="74">
        <f>SUM(K76+E76)</f>
        <v>60000</v>
      </c>
      <c r="E76" s="74">
        <f>SUM(F76:J76)</f>
        <v>60000</v>
      </c>
      <c r="F76" s="74">
        <v>60000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</row>
    <row r="77" spans="1:15" ht="14.25" customHeight="1">
      <c r="A77" s="135"/>
      <c r="B77" s="90" t="s">
        <v>126</v>
      </c>
      <c r="C77" s="34" t="s">
        <v>134</v>
      </c>
      <c r="D77" s="74">
        <f>SUM(K77+E77)</f>
        <v>200</v>
      </c>
      <c r="E77" s="74">
        <f>SUM(F77:J77)</f>
        <v>200</v>
      </c>
      <c r="F77" s="74">
        <v>200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</row>
    <row r="78" spans="1:15" ht="45" customHeight="1">
      <c r="A78" s="135"/>
      <c r="B78" s="72">
        <v>2030</v>
      </c>
      <c r="C78" s="92" t="s">
        <v>169</v>
      </c>
      <c r="D78" s="74">
        <f>SUM(K78+E78)</f>
        <v>137000</v>
      </c>
      <c r="E78" s="74">
        <f>SUM(F78:J78)</f>
        <v>137000</v>
      </c>
      <c r="F78" s="74">
        <v>137000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</row>
    <row r="79" spans="1:15" ht="16.5" customHeight="1">
      <c r="A79" s="22">
        <v>851</v>
      </c>
      <c r="B79" s="22"/>
      <c r="C79" s="22" t="s">
        <v>93</v>
      </c>
      <c r="D79" s="23">
        <f aca="true" t="shared" si="13" ref="D79:M79">SUM(D80)</f>
        <v>40000</v>
      </c>
      <c r="E79" s="23">
        <f t="shared" si="13"/>
        <v>40000</v>
      </c>
      <c r="F79" s="23">
        <f t="shared" si="13"/>
        <v>40000</v>
      </c>
      <c r="G79" s="23">
        <f t="shared" si="13"/>
        <v>0</v>
      </c>
      <c r="H79" s="23">
        <f t="shared" si="13"/>
        <v>0</v>
      </c>
      <c r="I79" s="23">
        <f t="shared" si="13"/>
        <v>0</v>
      </c>
      <c r="J79" s="23">
        <f t="shared" si="13"/>
        <v>0</v>
      </c>
      <c r="K79" s="23">
        <f t="shared" si="13"/>
        <v>0</v>
      </c>
      <c r="L79" s="23">
        <f t="shared" si="13"/>
        <v>0</v>
      </c>
      <c r="M79" s="23">
        <f t="shared" si="13"/>
        <v>0</v>
      </c>
      <c r="N79" s="23">
        <v>0</v>
      </c>
      <c r="O79" s="23">
        <f>SUM(O80)</f>
        <v>0</v>
      </c>
    </row>
    <row r="80" spans="1:15" ht="22.5" customHeight="1">
      <c r="A80" s="29"/>
      <c r="B80" s="24" t="s">
        <v>138</v>
      </c>
      <c r="C80" s="42" t="s">
        <v>165</v>
      </c>
      <c r="D80" s="26">
        <f>SUM(K80+E80)</f>
        <v>40000</v>
      </c>
      <c r="E80" s="26">
        <f>SUM(F80:J80)</f>
        <v>40000</v>
      </c>
      <c r="F80" s="26">
        <v>40000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</row>
    <row r="81" spans="1:15" ht="10.5" customHeight="1">
      <c r="A81" s="124"/>
      <c r="B81" s="121"/>
      <c r="C81" s="125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1:15" ht="11.25" customHeight="1">
      <c r="A82" s="124"/>
      <c r="B82" s="121"/>
      <c r="C82" s="125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5" ht="9.75" customHeight="1">
      <c r="A83" s="17"/>
      <c r="B83" s="17"/>
      <c r="C83" s="14"/>
      <c r="D83" s="49"/>
      <c r="E83" s="116" t="s">
        <v>1</v>
      </c>
      <c r="F83" s="117"/>
      <c r="G83" s="117"/>
      <c r="H83" s="117"/>
      <c r="I83" s="117"/>
      <c r="J83" s="117"/>
      <c r="K83" s="117"/>
      <c r="L83" s="117"/>
      <c r="M83" s="117"/>
      <c r="N83" s="117"/>
      <c r="O83" s="112"/>
    </row>
    <row r="84" spans="1:15" ht="10.5" customHeight="1">
      <c r="A84" s="13"/>
      <c r="B84" s="13"/>
      <c r="C84" s="15"/>
      <c r="D84" s="48"/>
      <c r="E84" s="118" t="s">
        <v>2</v>
      </c>
      <c r="F84" s="119"/>
      <c r="G84" s="119"/>
      <c r="H84" s="119"/>
      <c r="I84" s="119"/>
      <c r="J84" s="120"/>
      <c r="K84" s="116" t="s">
        <v>3</v>
      </c>
      <c r="L84" s="117"/>
      <c r="M84" s="117"/>
      <c r="N84" s="117"/>
      <c r="O84" s="112"/>
    </row>
    <row r="85" spans="1:15" ht="15" customHeight="1">
      <c r="A85" s="18" t="s">
        <v>4</v>
      </c>
      <c r="B85" s="18" t="s">
        <v>5</v>
      </c>
      <c r="C85" s="16" t="s">
        <v>6</v>
      </c>
      <c r="D85" s="46" t="s">
        <v>7</v>
      </c>
      <c r="E85" s="18" t="s">
        <v>8</v>
      </c>
      <c r="F85" s="110" t="s">
        <v>1</v>
      </c>
      <c r="G85" s="111"/>
      <c r="H85" s="111"/>
      <c r="I85" s="111"/>
      <c r="J85" s="112"/>
      <c r="K85" s="107" t="s">
        <v>8</v>
      </c>
      <c r="L85" s="113" t="s">
        <v>1</v>
      </c>
      <c r="M85" s="114"/>
      <c r="N85" s="114"/>
      <c r="O85" s="115"/>
    </row>
    <row r="86" spans="1:15" ht="10.5" customHeight="1">
      <c r="A86" s="18"/>
      <c r="B86" s="18"/>
      <c r="C86" s="16"/>
      <c r="D86" s="46" t="s">
        <v>9</v>
      </c>
      <c r="E86" s="18"/>
      <c r="F86" s="107" t="s">
        <v>10</v>
      </c>
      <c r="G86" s="50" t="s">
        <v>11</v>
      </c>
      <c r="H86" s="53" t="s">
        <v>12</v>
      </c>
      <c r="I86" s="54" t="s">
        <v>13</v>
      </c>
      <c r="J86" s="54" t="s">
        <v>14</v>
      </c>
      <c r="K86" s="107"/>
      <c r="L86" s="54" t="s">
        <v>15</v>
      </c>
      <c r="M86" s="58" t="s">
        <v>16</v>
      </c>
      <c r="N86" s="60" t="s">
        <v>17</v>
      </c>
      <c r="O86" s="59" t="s">
        <v>14</v>
      </c>
    </row>
    <row r="87" spans="1:15" ht="9" customHeight="1">
      <c r="A87" s="18"/>
      <c r="B87" s="18"/>
      <c r="C87" s="16"/>
      <c r="D87" s="46"/>
      <c r="E87" s="18"/>
      <c r="F87" s="108"/>
      <c r="G87" s="51" t="s">
        <v>18</v>
      </c>
      <c r="H87" s="53" t="s">
        <v>19</v>
      </c>
      <c r="I87" s="55" t="s">
        <v>20</v>
      </c>
      <c r="J87" s="55" t="s">
        <v>21</v>
      </c>
      <c r="K87" s="107"/>
      <c r="L87" s="55" t="s">
        <v>22</v>
      </c>
      <c r="M87" s="58" t="s">
        <v>23</v>
      </c>
      <c r="N87" s="61" t="s">
        <v>24</v>
      </c>
      <c r="O87" s="59" t="s">
        <v>25</v>
      </c>
    </row>
    <row r="88" spans="1:15" ht="11.25" customHeight="1">
      <c r="A88" s="18"/>
      <c r="B88" s="18"/>
      <c r="C88" s="16"/>
      <c r="D88" s="46" t="s">
        <v>26</v>
      </c>
      <c r="E88" s="18"/>
      <c r="F88" s="108"/>
      <c r="G88" s="51" t="s">
        <v>27</v>
      </c>
      <c r="H88" s="53" t="s">
        <v>28</v>
      </c>
      <c r="I88" s="55" t="s">
        <v>29</v>
      </c>
      <c r="J88" s="55" t="s">
        <v>30</v>
      </c>
      <c r="K88" s="107"/>
      <c r="L88" s="55" t="s">
        <v>31</v>
      </c>
      <c r="M88" s="58" t="s">
        <v>32</v>
      </c>
      <c r="N88" s="61" t="s">
        <v>33</v>
      </c>
      <c r="O88" s="59" t="s">
        <v>34</v>
      </c>
    </row>
    <row r="89" spans="1:15" ht="9.75" customHeight="1">
      <c r="A89" s="18"/>
      <c r="B89" s="18"/>
      <c r="C89" s="16"/>
      <c r="D89" s="46"/>
      <c r="E89" s="18" t="s">
        <v>35</v>
      </c>
      <c r="F89" s="108"/>
      <c r="G89" s="51" t="s">
        <v>36</v>
      </c>
      <c r="H89" s="53" t="s">
        <v>37</v>
      </c>
      <c r="I89" s="55" t="s">
        <v>38</v>
      </c>
      <c r="J89" s="55" t="s">
        <v>39</v>
      </c>
      <c r="K89" s="57" t="s">
        <v>40</v>
      </c>
      <c r="L89" s="55"/>
      <c r="M89" s="58" t="s">
        <v>41</v>
      </c>
      <c r="N89" s="61" t="s">
        <v>42</v>
      </c>
      <c r="O89" s="59" t="s">
        <v>43</v>
      </c>
    </row>
    <row r="90" spans="1:15" ht="12.75" customHeight="1">
      <c r="A90" s="47"/>
      <c r="B90" s="47"/>
      <c r="C90" s="63"/>
      <c r="D90" s="64"/>
      <c r="E90" s="47"/>
      <c r="F90" s="109"/>
      <c r="G90" s="52" t="s">
        <v>44</v>
      </c>
      <c r="H90" s="65" t="s">
        <v>45</v>
      </c>
      <c r="I90" s="56"/>
      <c r="J90" s="56" t="s">
        <v>46</v>
      </c>
      <c r="K90" s="66" t="s">
        <v>47</v>
      </c>
      <c r="L90" s="56" t="s">
        <v>48</v>
      </c>
      <c r="M90" s="67" t="s">
        <v>49</v>
      </c>
      <c r="N90" s="62" t="s">
        <v>50</v>
      </c>
      <c r="O90" s="68" t="s">
        <v>51</v>
      </c>
    </row>
    <row r="91" spans="1:15" ht="9" customHeight="1">
      <c r="A91" s="91">
        <v>1</v>
      </c>
      <c r="B91" s="91">
        <v>2</v>
      </c>
      <c r="C91" s="91">
        <v>3</v>
      </c>
      <c r="D91" s="91">
        <v>4</v>
      </c>
      <c r="E91" s="91">
        <v>5</v>
      </c>
      <c r="F91" s="91">
        <v>6</v>
      </c>
      <c r="G91" s="91">
        <v>7</v>
      </c>
      <c r="H91" s="91">
        <v>8</v>
      </c>
      <c r="I91" s="91">
        <v>9</v>
      </c>
      <c r="J91" s="91">
        <v>10</v>
      </c>
      <c r="K91" s="91">
        <v>11</v>
      </c>
      <c r="L91" s="91">
        <v>12</v>
      </c>
      <c r="M91" s="91">
        <v>13</v>
      </c>
      <c r="N91" s="91">
        <v>14</v>
      </c>
      <c r="O91" s="91">
        <v>15</v>
      </c>
    </row>
    <row r="92" spans="1:15" ht="15" customHeight="1">
      <c r="A92" s="47">
        <v>852</v>
      </c>
      <c r="B92" s="47"/>
      <c r="C92" s="47" t="s">
        <v>96</v>
      </c>
      <c r="D92" s="123">
        <f aca="true" t="shared" si="14" ref="D92:O92">SUM(D93:D95)</f>
        <v>145109</v>
      </c>
      <c r="E92" s="123">
        <f t="shared" si="14"/>
        <v>145109</v>
      </c>
      <c r="F92" s="123">
        <f t="shared" si="14"/>
        <v>132319</v>
      </c>
      <c r="G92" s="123">
        <f t="shared" si="14"/>
        <v>12790</v>
      </c>
      <c r="H92" s="123">
        <f t="shared" si="14"/>
        <v>0</v>
      </c>
      <c r="I92" s="123">
        <f t="shared" si="14"/>
        <v>0</v>
      </c>
      <c r="J92" s="123">
        <f t="shared" si="14"/>
        <v>0</v>
      </c>
      <c r="K92" s="123">
        <f t="shared" si="14"/>
        <v>0</v>
      </c>
      <c r="L92" s="123">
        <f t="shared" si="14"/>
        <v>0</v>
      </c>
      <c r="M92" s="123">
        <f t="shared" si="14"/>
        <v>0</v>
      </c>
      <c r="N92" s="123">
        <f t="shared" si="14"/>
        <v>0</v>
      </c>
      <c r="O92" s="123">
        <f t="shared" si="14"/>
        <v>0</v>
      </c>
    </row>
    <row r="93" spans="1:15" ht="15" customHeight="1">
      <c r="A93" s="130"/>
      <c r="B93" s="24" t="s">
        <v>125</v>
      </c>
      <c r="C93" s="34" t="s">
        <v>56</v>
      </c>
      <c r="D93" s="26">
        <f>SUM(K93+E93)</f>
        <v>500</v>
      </c>
      <c r="E93" s="26">
        <f>SUM(F93:J93)</f>
        <v>500</v>
      </c>
      <c r="F93" s="32">
        <v>500</v>
      </c>
      <c r="G93" s="32">
        <v>0</v>
      </c>
      <c r="H93" s="32">
        <v>0</v>
      </c>
      <c r="I93" s="32">
        <v>0</v>
      </c>
      <c r="J93" s="32"/>
      <c r="K93" s="32">
        <v>0</v>
      </c>
      <c r="L93" s="32">
        <v>0</v>
      </c>
      <c r="M93" s="32">
        <v>0</v>
      </c>
      <c r="N93" s="32">
        <v>0</v>
      </c>
      <c r="O93" s="32">
        <v>0</v>
      </c>
    </row>
    <row r="94" spans="1:15" ht="55.5" customHeight="1">
      <c r="A94" s="131"/>
      <c r="B94" s="24">
        <v>2010</v>
      </c>
      <c r="C94" s="92" t="s">
        <v>170</v>
      </c>
      <c r="D94" s="26">
        <f>SUM(K94+E94)</f>
        <v>12790</v>
      </c>
      <c r="E94" s="26">
        <f>SUM(F94:J94)</f>
        <v>12790</v>
      </c>
      <c r="F94" s="26">
        <v>0</v>
      </c>
      <c r="G94" s="26">
        <v>12790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</row>
    <row r="95" spans="1:15" ht="42" customHeight="1">
      <c r="A95" s="132"/>
      <c r="B95" s="24">
        <v>2030</v>
      </c>
      <c r="C95" s="92" t="s">
        <v>169</v>
      </c>
      <c r="D95" s="26">
        <f>SUM(K95+E95)</f>
        <v>131819</v>
      </c>
      <c r="E95" s="26">
        <f>SUM(F95:J95)</f>
        <v>131819</v>
      </c>
      <c r="F95" s="26">
        <v>131819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</row>
    <row r="96" spans="1:15" ht="16.5" customHeight="1">
      <c r="A96" s="47">
        <v>855</v>
      </c>
      <c r="B96" s="47"/>
      <c r="C96" s="47" t="s">
        <v>168</v>
      </c>
      <c r="D96" s="123">
        <f aca="true" t="shared" si="15" ref="D96:O96">SUM(D97:D101)</f>
        <v>3332355</v>
      </c>
      <c r="E96" s="123">
        <f t="shared" si="15"/>
        <v>3332355</v>
      </c>
      <c r="F96" s="123">
        <f t="shared" si="15"/>
        <v>4000</v>
      </c>
      <c r="G96" s="123">
        <f t="shared" si="15"/>
        <v>3328355</v>
      </c>
      <c r="H96" s="123">
        <f t="shared" si="15"/>
        <v>0</v>
      </c>
      <c r="I96" s="123">
        <f t="shared" si="15"/>
        <v>0</v>
      </c>
      <c r="J96" s="123">
        <f t="shared" si="15"/>
        <v>0</v>
      </c>
      <c r="K96" s="123">
        <f t="shared" si="15"/>
        <v>0</v>
      </c>
      <c r="L96" s="123">
        <f t="shared" si="15"/>
        <v>0</v>
      </c>
      <c r="M96" s="123">
        <f t="shared" si="15"/>
        <v>0</v>
      </c>
      <c r="N96" s="123">
        <f t="shared" si="15"/>
        <v>0</v>
      </c>
      <c r="O96" s="123">
        <f t="shared" si="15"/>
        <v>0</v>
      </c>
    </row>
    <row r="97" spans="1:15" ht="14.25" customHeight="1">
      <c r="A97" s="131"/>
      <c r="B97" s="90" t="s">
        <v>126</v>
      </c>
      <c r="C97" s="34" t="s">
        <v>134</v>
      </c>
      <c r="D97" s="74">
        <f>SUM(K97+E97)</f>
        <v>1300</v>
      </c>
      <c r="E97" s="74">
        <f>SUM(F97:J97)</f>
        <v>1300</v>
      </c>
      <c r="F97" s="74">
        <v>1300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</row>
    <row r="98" spans="1:15" ht="18" customHeight="1">
      <c r="A98" s="131"/>
      <c r="B98" s="90" t="s">
        <v>99</v>
      </c>
      <c r="C98" s="81" t="s">
        <v>101</v>
      </c>
      <c r="D98" s="26">
        <f>SUM(K98+E98)</f>
        <v>1700</v>
      </c>
      <c r="E98" s="26">
        <f>SUM(F98:J98)</f>
        <v>1700</v>
      </c>
      <c r="F98" s="26">
        <v>1700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</row>
    <row r="99" spans="1:15" ht="57" customHeight="1">
      <c r="A99" s="131"/>
      <c r="B99" s="24">
        <v>2010</v>
      </c>
      <c r="C99" s="92" t="s">
        <v>170</v>
      </c>
      <c r="D99" s="26">
        <f>SUM(K99+E99)</f>
        <v>1080166</v>
      </c>
      <c r="E99" s="26">
        <f>SUM(F99:J99)</f>
        <v>1080166</v>
      </c>
      <c r="F99" s="26">
        <v>0</v>
      </c>
      <c r="G99" s="26">
        <v>1080166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</row>
    <row r="100" spans="1:15" ht="68.25" customHeight="1">
      <c r="A100" s="131"/>
      <c r="B100" s="24" t="s">
        <v>166</v>
      </c>
      <c r="C100" s="92" t="s">
        <v>167</v>
      </c>
      <c r="D100" s="26">
        <f>SUM(K100+E100)</f>
        <v>2248189</v>
      </c>
      <c r="E100" s="26">
        <f>SUM(F100:J100)</f>
        <v>2248189</v>
      </c>
      <c r="F100" s="26">
        <v>0</v>
      </c>
      <c r="G100" s="26">
        <v>2248189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</row>
    <row r="101" spans="1:15" ht="35.25" customHeight="1">
      <c r="A101" s="132"/>
      <c r="B101" s="24">
        <v>2360</v>
      </c>
      <c r="C101" s="70" t="s">
        <v>171</v>
      </c>
      <c r="D101" s="26">
        <f>SUM(K101+E101)</f>
        <v>1000</v>
      </c>
      <c r="E101" s="26">
        <f>SUM(F101:J101)</f>
        <v>1000</v>
      </c>
      <c r="F101" s="26">
        <v>1000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</row>
    <row r="102" spans="1:15" ht="19.5" customHeight="1">
      <c r="A102" s="22">
        <v>900</v>
      </c>
      <c r="B102" s="102"/>
      <c r="C102" s="45" t="s">
        <v>103</v>
      </c>
      <c r="D102" s="23">
        <f>SUM(D103:D105)</f>
        <v>262400</v>
      </c>
      <c r="E102" s="23">
        <f>SUM(E103:E105)</f>
        <v>262400</v>
      </c>
      <c r="F102" s="23">
        <f aca="true" t="shared" si="16" ref="F102:O102">SUM(F103:F105)</f>
        <v>262400</v>
      </c>
      <c r="G102" s="23">
        <f t="shared" si="16"/>
        <v>0</v>
      </c>
      <c r="H102" s="23">
        <f t="shared" si="16"/>
        <v>0</v>
      </c>
      <c r="I102" s="23">
        <f t="shared" si="16"/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>
        <f t="shared" si="16"/>
        <v>0</v>
      </c>
    </row>
    <row r="103" spans="1:15" ht="23.25" customHeight="1">
      <c r="A103" s="134"/>
      <c r="B103" s="24" t="s">
        <v>129</v>
      </c>
      <c r="C103" s="42" t="s">
        <v>117</v>
      </c>
      <c r="D103" s="26">
        <f>SUM(K103+E103)</f>
        <v>255000</v>
      </c>
      <c r="E103" s="26">
        <f>SUM(F103:J103)</f>
        <v>255000</v>
      </c>
      <c r="F103" s="26">
        <v>255000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</row>
    <row r="104" spans="1:15" ht="14.25" customHeight="1">
      <c r="A104" s="135"/>
      <c r="B104" s="24" t="s">
        <v>130</v>
      </c>
      <c r="C104" s="34" t="s">
        <v>86</v>
      </c>
      <c r="D104" s="26">
        <f>SUM(K104+E104)</f>
        <v>6200</v>
      </c>
      <c r="E104" s="26">
        <f>SUM(F104:J104)</f>
        <v>6200</v>
      </c>
      <c r="F104" s="26">
        <v>6200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</row>
    <row r="105" spans="1:15" ht="21" customHeight="1">
      <c r="A105" s="141"/>
      <c r="B105" s="24" t="s">
        <v>137</v>
      </c>
      <c r="C105" s="42" t="s">
        <v>152</v>
      </c>
      <c r="D105" s="26">
        <f>SUM(K105+E105)</f>
        <v>1200</v>
      </c>
      <c r="E105" s="26">
        <f>SUM(F105:J105)</f>
        <v>1200</v>
      </c>
      <c r="F105" s="26">
        <v>1200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</row>
    <row r="106" spans="1:15" ht="15" customHeight="1">
      <c r="A106" s="140" t="s">
        <v>97</v>
      </c>
      <c r="B106" s="140"/>
      <c r="C106" s="140"/>
      <c r="D106" s="23">
        <f aca="true" t="shared" si="17" ref="D106:O106">SUM(D15+D17+D20+D38+D40+D42+D44+D70+D75+D79+D92+D96+D102)</f>
        <v>11211066</v>
      </c>
      <c r="E106" s="23">
        <f t="shared" si="17"/>
        <v>11008066</v>
      </c>
      <c r="F106" s="23">
        <f t="shared" si="17"/>
        <v>7637380</v>
      </c>
      <c r="G106" s="23">
        <f t="shared" si="17"/>
        <v>3370686</v>
      </c>
      <c r="H106" s="23">
        <f t="shared" si="17"/>
        <v>0</v>
      </c>
      <c r="I106" s="23">
        <f t="shared" si="17"/>
        <v>0</v>
      </c>
      <c r="J106" s="23">
        <f t="shared" si="17"/>
        <v>0</v>
      </c>
      <c r="K106" s="23">
        <f t="shared" si="17"/>
        <v>203000</v>
      </c>
      <c r="L106" s="23">
        <f t="shared" si="17"/>
        <v>200000</v>
      </c>
      <c r="M106" s="23">
        <f t="shared" si="17"/>
        <v>3000</v>
      </c>
      <c r="N106" s="23">
        <f t="shared" si="17"/>
        <v>0</v>
      </c>
      <c r="O106" s="23">
        <f t="shared" si="17"/>
        <v>0</v>
      </c>
    </row>
    <row r="107" spans="1:15" ht="12.75">
      <c r="A107" s="6"/>
      <c r="B107" s="12"/>
      <c r="C107" s="12"/>
      <c r="D107" s="129"/>
      <c r="E107" s="129"/>
      <c r="F107" s="69"/>
      <c r="G107" s="12"/>
      <c r="H107" s="129"/>
      <c r="I107" s="129"/>
      <c r="J107" s="12"/>
      <c r="K107" s="12"/>
      <c r="L107" s="12"/>
      <c r="M107" s="12"/>
      <c r="N107" s="12"/>
      <c r="O107" s="12"/>
    </row>
    <row r="108" spans="1:15" ht="12.75">
      <c r="A108" s="6"/>
      <c r="B108" s="12"/>
      <c r="C108" s="12"/>
      <c r="D108" s="129"/>
      <c r="E108" s="129"/>
      <c r="F108" s="69"/>
      <c r="G108" s="12"/>
      <c r="H108" s="69"/>
      <c r="I108" s="69"/>
      <c r="J108" s="12"/>
      <c r="K108" s="12"/>
      <c r="L108" s="12"/>
      <c r="M108" s="12"/>
      <c r="N108" s="12"/>
      <c r="O108" s="12"/>
    </row>
    <row r="109" spans="1:15" ht="12.75">
      <c r="A109" s="6"/>
      <c r="B109" s="12"/>
      <c r="C109" s="12"/>
      <c r="D109" s="129"/>
      <c r="E109" s="129"/>
      <c r="F109" s="69"/>
      <c r="G109" s="12"/>
      <c r="H109" s="69"/>
      <c r="I109" s="69"/>
      <c r="J109" s="12"/>
      <c r="K109" s="12"/>
      <c r="L109" s="12"/>
      <c r="M109" s="12"/>
      <c r="N109" s="12"/>
      <c r="O109" s="12"/>
    </row>
    <row r="110" spans="1:15" ht="12.75">
      <c r="A110" s="6"/>
      <c r="B110" s="12"/>
      <c r="C110" s="12"/>
      <c r="D110" s="129"/>
      <c r="E110" s="129"/>
      <c r="F110" s="69"/>
      <c r="G110" s="12"/>
      <c r="H110" s="12"/>
      <c r="I110" s="89"/>
      <c r="J110" s="12"/>
      <c r="K110" s="12"/>
      <c r="L110" s="12"/>
      <c r="M110" s="12"/>
      <c r="N110" s="12"/>
      <c r="O110" s="12"/>
    </row>
    <row r="111" spans="1:15" ht="12.75">
      <c r="A111" s="6"/>
      <c r="B111" s="12"/>
      <c r="C111" s="12"/>
      <c r="D111" s="89"/>
      <c r="F111" s="69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2.75">
      <c r="A112" s="6"/>
      <c r="B112" s="12"/>
      <c r="C112" s="12"/>
      <c r="D112" s="12"/>
      <c r="F112" s="89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2.75">
      <c r="A114" s="6"/>
      <c r="B114" s="6"/>
      <c r="C114" s="6"/>
      <c r="D114" s="100"/>
      <c r="E114" s="6"/>
      <c r="F114" s="6"/>
      <c r="G114" s="128"/>
      <c r="H114" s="128"/>
      <c r="I114" s="128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</sheetData>
  <sheetProtection/>
  <mergeCells count="17">
    <mergeCell ref="A93:A95"/>
    <mergeCell ref="J3:O3"/>
    <mergeCell ref="A21:A26"/>
    <mergeCell ref="A18:A19"/>
    <mergeCell ref="A71:A74"/>
    <mergeCell ref="A106:C106"/>
    <mergeCell ref="A76:A78"/>
    <mergeCell ref="A97:A101"/>
    <mergeCell ref="A103:A105"/>
    <mergeCell ref="J1:M1"/>
    <mergeCell ref="B4:M4"/>
    <mergeCell ref="G114:I114"/>
    <mergeCell ref="H107:I107"/>
    <mergeCell ref="D110:E110"/>
    <mergeCell ref="D109:E109"/>
    <mergeCell ref="D107:E107"/>
    <mergeCell ref="D108:E108"/>
  </mergeCells>
  <printOptions horizontalCentered="1"/>
  <pageMargins left="0.3937007874015748" right="0.2755905511811024" top="0.6692913385826772" bottom="0.708661417322834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22">
      <selection activeCell="C4" sqref="C4"/>
    </sheetView>
  </sheetViews>
  <sheetFormatPr defaultColWidth="9.00390625" defaultRowHeight="12.75"/>
  <cols>
    <col min="3" max="3" width="19.25390625" style="0" customWidth="1"/>
  </cols>
  <sheetData>
    <row r="1" spans="1:15" ht="14.25">
      <c r="A1" s="6"/>
      <c r="B1" s="6"/>
      <c r="C1" s="6"/>
      <c r="D1" s="6"/>
      <c r="E1" s="7"/>
      <c r="F1" s="7"/>
      <c r="G1" s="7"/>
      <c r="H1" s="7"/>
      <c r="I1" s="7"/>
      <c r="J1" s="142" t="s">
        <v>0</v>
      </c>
      <c r="K1" s="142"/>
      <c r="L1" s="142"/>
      <c r="M1" s="142"/>
      <c r="N1" s="8"/>
      <c r="O1" s="6"/>
    </row>
    <row r="2" spans="1:15" ht="15">
      <c r="A2" s="6"/>
      <c r="B2" s="6"/>
      <c r="C2" s="6"/>
      <c r="D2" s="6"/>
      <c r="E2" s="9"/>
      <c r="F2" s="9"/>
      <c r="G2" s="9"/>
      <c r="H2" s="9"/>
      <c r="I2" s="9"/>
      <c r="J2" s="10" t="s">
        <v>104</v>
      </c>
      <c r="K2" s="10"/>
      <c r="L2" s="10"/>
      <c r="M2" s="10"/>
      <c r="N2" s="7"/>
      <c r="O2" s="7"/>
    </row>
    <row r="3" spans="1:15" ht="15">
      <c r="A3" s="6"/>
      <c r="B3" s="6"/>
      <c r="C3" s="6"/>
      <c r="D3" s="6"/>
      <c r="E3" s="9"/>
      <c r="F3" s="9"/>
      <c r="G3" s="9"/>
      <c r="H3" s="9"/>
      <c r="I3" s="9"/>
      <c r="J3" s="143" t="s">
        <v>105</v>
      </c>
      <c r="K3" s="143"/>
      <c r="L3" s="143"/>
      <c r="M3" s="143"/>
      <c r="N3" s="143"/>
      <c r="O3" s="143"/>
    </row>
    <row r="4" spans="1:15" ht="15">
      <c r="A4" s="6"/>
      <c r="B4" s="11"/>
      <c r="C4" s="7"/>
      <c r="D4" s="7"/>
      <c r="E4" s="7"/>
      <c r="F4" s="7"/>
      <c r="G4" s="7"/>
      <c r="H4" s="7"/>
      <c r="I4" s="7"/>
      <c r="J4" s="10"/>
      <c r="K4" s="10"/>
      <c r="L4" s="10"/>
      <c r="M4" s="10"/>
      <c r="N4" s="7"/>
      <c r="O4" s="7"/>
    </row>
    <row r="5" spans="1:15" ht="15.75">
      <c r="A5" s="6"/>
      <c r="B5" s="127" t="s">
        <v>106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1"/>
      <c r="O5" s="11"/>
    </row>
    <row r="6" spans="1:15" ht="12.75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7"/>
      <c r="B7" s="17"/>
      <c r="C7" s="14"/>
      <c r="D7" s="49"/>
      <c r="E7" s="144" t="s">
        <v>1</v>
      </c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1:15" ht="12.75">
      <c r="A8" s="13"/>
      <c r="B8" s="13"/>
      <c r="C8" s="15"/>
      <c r="D8" s="48"/>
      <c r="E8" s="147" t="s">
        <v>2</v>
      </c>
      <c r="F8" s="148"/>
      <c r="G8" s="148"/>
      <c r="H8" s="148"/>
      <c r="I8" s="148"/>
      <c r="J8" s="149"/>
      <c r="K8" s="144" t="s">
        <v>3</v>
      </c>
      <c r="L8" s="145"/>
      <c r="M8" s="145"/>
      <c r="N8" s="145"/>
      <c r="O8" s="146"/>
    </row>
    <row r="9" spans="1:15" ht="12.75">
      <c r="A9" s="18" t="s">
        <v>4</v>
      </c>
      <c r="B9" s="18" t="s">
        <v>5</v>
      </c>
      <c r="C9" s="16" t="s">
        <v>6</v>
      </c>
      <c r="D9" s="46" t="s">
        <v>7</v>
      </c>
      <c r="E9" s="150" t="s">
        <v>8</v>
      </c>
      <c r="F9" s="151" t="s">
        <v>1</v>
      </c>
      <c r="G9" s="152"/>
      <c r="H9" s="152"/>
      <c r="I9" s="152"/>
      <c r="J9" s="146"/>
      <c r="K9" s="153" t="s">
        <v>8</v>
      </c>
      <c r="L9" s="154" t="s">
        <v>1</v>
      </c>
      <c r="M9" s="155"/>
      <c r="N9" s="155"/>
      <c r="O9" s="156"/>
    </row>
    <row r="10" spans="1:15" ht="12.75">
      <c r="A10" s="18"/>
      <c r="B10" s="18"/>
      <c r="C10" s="16"/>
      <c r="D10" s="46" t="s">
        <v>9</v>
      </c>
      <c r="E10" s="150"/>
      <c r="F10" s="153" t="s">
        <v>10</v>
      </c>
      <c r="G10" s="50" t="s">
        <v>11</v>
      </c>
      <c r="H10" s="53" t="s">
        <v>12</v>
      </c>
      <c r="I10" s="54" t="s">
        <v>13</v>
      </c>
      <c r="J10" s="54" t="s">
        <v>14</v>
      </c>
      <c r="K10" s="153"/>
      <c r="L10" s="54" t="s">
        <v>15</v>
      </c>
      <c r="M10" s="58" t="s">
        <v>16</v>
      </c>
      <c r="N10" s="60" t="s">
        <v>17</v>
      </c>
      <c r="O10" s="59" t="s">
        <v>14</v>
      </c>
    </row>
    <row r="11" spans="1:15" ht="12.75">
      <c r="A11" s="18"/>
      <c r="B11" s="18"/>
      <c r="C11" s="16"/>
      <c r="D11" s="46"/>
      <c r="E11" s="150"/>
      <c r="F11" s="157"/>
      <c r="G11" s="51" t="s">
        <v>18</v>
      </c>
      <c r="H11" s="53" t="s">
        <v>19</v>
      </c>
      <c r="I11" s="55" t="s">
        <v>20</v>
      </c>
      <c r="J11" s="55" t="s">
        <v>21</v>
      </c>
      <c r="K11" s="153"/>
      <c r="L11" s="55" t="s">
        <v>22</v>
      </c>
      <c r="M11" s="58" t="s">
        <v>23</v>
      </c>
      <c r="N11" s="61" t="s">
        <v>24</v>
      </c>
      <c r="O11" s="59" t="s">
        <v>25</v>
      </c>
    </row>
    <row r="12" spans="1:15" ht="12.75">
      <c r="A12" s="18"/>
      <c r="B12" s="18"/>
      <c r="C12" s="16"/>
      <c r="D12" s="46" t="s">
        <v>26</v>
      </c>
      <c r="E12" s="150"/>
      <c r="F12" s="157"/>
      <c r="G12" s="51" t="s">
        <v>27</v>
      </c>
      <c r="H12" s="53" t="s">
        <v>28</v>
      </c>
      <c r="I12" s="55" t="s">
        <v>29</v>
      </c>
      <c r="J12" s="55" t="s">
        <v>30</v>
      </c>
      <c r="K12" s="153"/>
      <c r="L12" s="55" t="s">
        <v>31</v>
      </c>
      <c r="M12" s="58" t="s">
        <v>32</v>
      </c>
      <c r="N12" s="61" t="s">
        <v>33</v>
      </c>
      <c r="O12" s="59" t="s">
        <v>34</v>
      </c>
    </row>
    <row r="13" spans="1:15" ht="12.75">
      <c r="A13" s="18"/>
      <c r="B13" s="18"/>
      <c r="C13" s="16"/>
      <c r="D13" s="46"/>
      <c r="E13" s="18" t="s">
        <v>35</v>
      </c>
      <c r="F13" s="157"/>
      <c r="G13" s="51" t="s">
        <v>36</v>
      </c>
      <c r="H13" s="53" t="s">
        <v>37</v>
      </c>
      <c r="I13" s="55" t="s">
        <v>38</v>
      </c>
      <c r="J13" s="55" t="s">
        <v>39</v>
      </c>
      <c r="K13" s="57" t="s">
        <v>40</v>
      </c>
      <c r="L13" s="55"/>
      <c r="M13" s="58" t="s">
        <v>41</v>
      </c>
      <c r="N13" s="61" t="s">
        <v>42</v>
      </c>
      <c r="O13" s="59" t="s">
        <v>43</v>
      </c>
    </row>
    <row r="14" spans="1:15" ht="12.75">
      <c r="A14" s="47"/>
      <c r="B14" s="47"/>
      <c r="C14" s="63"/>
      <c r="D14" s="64"/>
      <c r="E14" s="47"/>
      <c r="F14" s="158"/>
      <c r="G14" s="52" t="s">
        <v>44</v>
      </c>
      <c r="H14" s="65" t="s">
        <v>45</v>
      </c>
      <c r="I14" s="56"/>
      <c r="J14" s="56" t="s">
        <v>46</v>
      </c>
      <c r="K14" s="66" t="s">
        <v>47</v>
      </c>
      <c r="L14" s="56" t="s">
        <v>48</v>
      </c>
      <c r="M14" s="67" t="s">
        <v>49</v>
      </c>
      <c r="N14" s="62" t="s">
        <v>50</v>
      </c>
      <c r="O14" s="68" t="s">
        <v>51</v>
      </c>
    </row>
    <row r="15" spans="1:15" ht="12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</row>
    <row r="16" spans="1:15" ht="12.75">
      <c r="A16" s="20" t="s">
        <v>52</v>
      </c>
      <c r="B16" s="21"/>
      <c r="C16" s="22" t="s">
        <v>53</v>
      </c>
      <c r="D16" s="23">
        <f aca="true" t="shared" si="0" ref="D16:O16">SUM(D17:D19)</f>
        <v>1358362</v>
      </c>
      <c r="E16" s="23">
        <f t="shared" si="0"/>
        <v>307700</v>
      </c>
      <c r="F16" s="23">
        <f t="shared" si="0"/>
        <v>307700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1050662</v>
      </c>
      <c r="L16" s="23">
        <f t="shared" si="0"/>
        <v>0</v>
      </c>
      <c r="M16" s="23">
        <f t="shared" si="0"/>
        <v>0</v>
      </c>
      <c r="N16" s="23">
        <f t="shared" si="0"/>
        <v>0</v>
      </c>
      <c r="O16" s="23">
        <f t="shared" si="0"/>
        <v>1050662</v>
      </c>
    </row>
    <row r="17" spans="1:15" ht="33.75" customHeight="1">
      <c r="A17" s="159"/>
      <c r="B17" s="24" t="s">
        <v>100</v>
      </c>
      <c r="C17" s="25" t="s">
        <v>107</v>
      </c>
      <c r="D17" s="26">
        <f>SUM(K17+E17)</f>
        <v>700</v>
      </c>
      <c r="E17" s="26">
        <f>SUM(F17:J17)</f>
        <v>700</v>
      </c>
      <c r="F17" s="26">
        <v>700</v>
      </c>
      <c r="G17" s="26">
        <v>0</v>
      </c>
      <c r="H17" s="26">
        <v>0</v>
      </c>
      <c r="I17" s="26">
        <v>0</v>
      </c>
      <c r="J17" s="26">
        <v>0</v>
      </c>
      <c r="K17" s="26">
        <f>SUM(L17:O17)</f>
        <v>0</v>
      </c>
      <c r="L17" s="26">
        <v>0</v>
      </c>
      <c r="M17" s="26">
        <v>0</v>
      </c>
      <c r="N17" s="26"/>
      <c r="O17" s="26">
        <v>0</v>
      </c>
    </row>
    <row r="18" spans="1:15" ht="12.75">
      <c r="A18" s="159"/>
      <c r="B18" s="24" t="s">
        <v>99</v>
      </c>
      <c r="C18" s="28" t="s">
        <v>101</v>
      </c>
      <c r="D18" s="26">
        <f>SUM(K18+E18)</f>
        <v>307000</v>
      </c>
      <c r="E18" s="26">
        <f>SUM(F18:J18)</f>
        <v>307000</v>
      </c>
      <c r="F18" s="26">
        <v>307000</v>
      </c>
      <c r="G18" s="26">
        <v>0</v>
      </c>
      <c r="H18" s="26">
        <v>0</v>
      </c>
      <c r="I18" s="26">
        <v>0</v>
      </c>
      <c r="J18" s="26">
        <v>0</v>
      </c>
      <c r="K18" s="26">
        <f>SUM(L18:O18)</f>
        <v>0</v>
      </c>
      <c r="L18" s="26">
        <v>0</v>
      </c>
      <c r="M18" s="26">
        <v>0</v>
      </c>
      <c r="N18" s="26"/>
      <c r="O18" s="26">
        <v>0</v>
      </c>
    </row>
    <row r="19" spans="1:15" ht="87.75">
      <c r="A19" s="159"/>
      <c r="B19" s="30">
        <v>6207</v>
      </c>
      <c r="C19" s="19" t="s">
        <v>108</v>
      </c>
      <c r="D19" s="26">
        <f>SUM(K19+E19)</f>
        <v>1050662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f>SUM(L19:O19)</f>
        <v>1050662</v>
      </c>
      <c r="L19" s="26">
        <v>0</v>
      </c>
      <c r="M19" s="26">
        <v>0</v>
      </c>
      <c r="N19" s="26">
        <v>0</v>
      </c>
      <c r="O19" s="26">
        <v>1050662</v>
      </c>
    </row>
    <row r="20" spans="1:15" ht="22.5">
      <c r="A20" s="20">
        <v>100</v>
      </c>
      <c r="B20" s="21"/>
      <c r="C20" s="35" t="s">
        <v>119</v>
      </c>
      <c r="D20" s="23">
        <f aca="true" t="shared" si="1" ref="D20:M20">SUM(D21:D21)</f>
        <v>400000</v>
      </c>
      <c r="E20" s="23">
        <f t="shared" si="1"/>
        <v>400000</v>
      </c>
      <c r="F20" s="23">
        <f t="shared" si="1"/>
        <v>400000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/>
      <c r="O20" s="23">
        <f>SUM(O21:O21)</f>
        <v>0</v>
      </c>
    </row>
    <row r="21" spans="1:15" ht="12.75">
      <c r="A21" s="27"/>
      <c r="B21" s="37" t="s">
        <v>120</v>
      </c>
      <c r="C21" s="38" t="s">
        <v>121</v>
      </c>
      <c r="D21" s="26">
        <f>SUM(K21+E21)</f>
        <v>400000</v>
      </c>
      <c r="E21" s="26">
        <f>SUM(F21:J21)</f>
        <v>400000</v>
      </c>
      <c r="F21" s="32">
        <v>400000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45">
      <c r="A22" s="20">
        <v>400</v>
      </c>
      <c r="B22" s="21"/>
      <c r="C22" s="35" t="s">
        <v>109</v>
      </c>
      <c r="D22" s="23">
        <f aca="true" t="shared" si="2" ref="D22:M22">SUM(D23:D24)</f>
        <v>100600</v>
      </c>
      <c r="E22" s="23">
        <f t="shared" si="2"/>
        <v>100600</v>
      </c>
      <c r="F22" s="23">
        <f t="shared" si="2"/>
        <v>100600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  <c r="N22" s="23"/>
      <c r="O22" s="23">
        <f>SUM(O23:O24)</f>
        <v>0</v>
      </c>
    </row>
    <row r="23" spans="1:15" ht="12.75">
      <c r="A23" s="160"/>
      <c r="B23" s="30" t="s">
        <v>55</v>
      </c>
      <c r="C23" s="31" t="s">
        <v>56</v>
      </c>
      <c r="D23" s="26">
        <f>SUM(K23+E23)</f>
        <v>100000</v>
      </c>
      <c r="E23" s="26">
        <f>SUM(F23:J23)</f>
        <v>100000</v>
      </c>
      <c r="F23" s="32">
        <v>100000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160"/>
      <c r="B24" s="30" t="s">
        <v>57</v>
      </c>
      <c r="C24" s="34" t="s">
        <v>58</v>
      </c>
      <c r="D24" s="26">
        <f>SUM(K24+E24)</f>
        <v>600</v>
      </c>
      <c r="E24" s="26">
        <f>SUM(F24:J24)</f>
        <v>600</v>
      </c>
      <c r="F24" s="26">
        <v>600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/>
      <c r="O24" s="26">
        <v>0</v>
      </c>
    </row>
    <row r="25" spans="1:15" ht="12.75">
      <c r="A25" s="20">
        <v>700</v>
      </c>
      <c r="B25" s="21"/>
      <c r="C25" s="22" t="s">
        <v>59</v>
      </c>
      <c r="D25" s="23">
        <f aca="true" t="shared" si="3" ref="D25:O25">SUM(D26:D33)</f>
        <v>626397</v>
      </c>
      <c r="E25" s="23">
        <f t="shared" si="3"/>
        <v>118034</v>
      </c>
      <c r="F25" s="23">
        <f t="shared" si="3"/>
        <v>118034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508363</v>
      </c>
      <c r="L25" s="23">
        <f t="shared" si="3"/>
        <v>154200</v>
      </c>
      <c r="M25" s="23">
        <f t="shared" si="3"/>
        <v>0</v>
      </c>
      <c r="N25" s="23">
        <f t="shared" si="3"/>
        <v>0</v>
      </c>
      <c r="O25" s="23">
        <f t="shared" si="3"/>
        <v>354163</v>
      </c>
    </row>
    <row r="26" spans="1:15" ht="29.25">
      <c r="A26" s="134"/>
      <c r="B26" s="30" t="s">
        <v>60</v>
      </c>
      <c r="C26" s="36" t="s">
        <v>110</v>
      </c>
      <c r="D26" s="26">
        <f>SUM(K26+E26)</f>
        <v>6334</v>
      </c>
      <c r="E26" s="32">
        <f>SUM(F26:J26)</f>
        <v>6334</v>
      </c>
      <c r="F26" s="32">
        <v>6334</v>
      </c>
      <c r="G26" s="32">
        <v>0</v>
      </c>
      <c r="H26" s="32">
        <v>0</v>
      </c>
      <c r="I26" s="32">
        <v>0</v>
      </c>
      <c r="J26" s="32">
        <v>0</v>
      </c>
      <c r="K26" s="26">
        <f>SUM(L26:O26)</f>
        <v>0</v>
      </c>
      <c r="L26" s="32">
        <v>0</v>
      </c>
      <c r="M26" s="32">
        <v>0</v>
      </c>
      <c r="N26" s="32"/>
      <c r="O26" s="32">
        <v>0</v>
      </c>
    </row>
    <row r="27" spans="1:15" ht="94.5">
      <c r="A27" s="135"/>
      <c r="B27" s="30" t="s">
        <v>54</v>
      </c>
      <c r="C27" s="25" t="s">
        <v>107</v>
      </c>
      <c r="D27" s="26">
        <f>SUM(K27+E27)</f>
        <v>110000</v>
      </c>
      <c r="E27" s="32">
        <f>SUM(F27:J27)</f>
        <v>110000</v>
      </c>
      <c r="F27" s="26">
        <v>110000</v>
      </c>
      <c r="G27" s="26">
        <v>0</v>
      </c>
      <c r="H27" s="26">
        <v>0</v>
      </c>
      <c r="I27" s="26">
        <v>0</v>
      </c>
      <c r="J27" s="26">
        <v>0</v>
      </c>
      <c r="K27" s="26">
        <f>SUM(L27:O27)</f>
        <v>0</v>
      </c>
      <c r="L27" s="26">
        <v>0</v>
      </c>
      <c r="M27" s="26">
        <v>0</v>
      </c>
      <c r="N27" s="26"/>
      <c r="O27" s="26">
        <v>0</v>
      </c>
    </row>
    <row r="28" spans="1:15" ht="39">
      <c r="A28" s="135"/>
      <c r="B28" s="30" t="s">
        <v>61</v>
      </c>
      <c r="C28" s="19" t="s">
        <v>111</v>
      </c>
      <c r="D28" s="26">
        <f>SUM(K28+E28)</f>
        <v>154200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>SUM(L28:O28)</f>
        <v>154200</v>
      </c>
      <c r="L28" s="26">
        <v>154200</v>
      </c>
      <c r="M28" s="26">
        <v>0</v>
      </c>
      <c r="N28" s="26"/>
      <c r="O28" s="26">
        <v>0</v>
      </c>
    </row>
    <row r="29" spans="1:15" ht="12.75">
      <c r="A29" s="135"/>
      <c r="B29" s="30" t="s">
        <v>55</v>
      </c>
      <c r="C29" s="31" t="s">
        <v>56</v>
      </c>
      <c r="D29" s="26">
        <f>SUM(K29+E29)</f>
        <v>1200</v>
      </c>
      <c r="E29" s="26">
        <f>SUM(F29:J29)</f>
        <v>1200</v>
      </c>
      <c r="F29" s="32">
        <v>1200</v>
      </c>
      <c r="G29" s="33"/>
      <c r="H29" s="33"/>
      <c r="I29" s="33"/>
      <c r="J29" s="33"/>
      <c r="K29" s="26">
        <f>SUM(L29:O29)</f>
        <v>0</v>
      </c>
      <c r="L29" s="33"/>
      <c r="M29" s="33"/>
      <c r="N29" s="33"/>
      <c r="O29" s="33"/>
    </row>
    <row r="30" spans="1:15" ht="12.75">
      <c r="A30" s="135"/>
      <c r="B30" s="30"/>
      <c r="C30" s="31"/>
      <c r="D30" s="26"/>
      <c r="E30" s="26"/>
      <c r="F30" s="32"/>
      <c r="G30" s="33"/>
      <c r="H30" s="33"/>
      <c r="I30" s="33"/>
      <c r="J30" s="33"/>
      <c r="K30" s="26"/>
      <c r="L30" s="33"/>
      <c r="M30" s="33"/>
      <c r="N30" s="33"/>
      <c r="O30" s="33"/>
    </row>
    <row r="31" spans="1:15" ht="12.75">
      <c r="A31" s="135"/>
      <c r="B31" s="30"/>
      <c r="C31" s="31"/>
      <c r="D31" s="26"/>
      <c r="E31" s="26"/>
      <c r="F31" s="32"/>
      <c r="G31" s="33"/>
      <c r="H31" s="33"/>
      <c r="I31" s="33"/>
      <c r="J31" s="33"/>
      <c r="K31" s="26"/>
      <c r="L31" s="33"/>
      <c r="M31" s="33"/>
      <c r="N31" s="33"/>
      <c r="O31" s="33"/>
    </row>
    <row r="32" spans="1:15" ht="12.75">
      <c r="A32" s="135"/>
      <c r="B32" s="30" t="s">
        <v>57</v>
      </c>
      <c r="C32" s="34" t="s">
        <v>58</v>
      </c>
      <c r="D32" s="26">
        <f>SUM(K32+E32)</f>
        <v>500</v>
      </c>
      <c r="E32" s="26">
        <f>SUM(F32:J32)</f>
        <v>500</v>
      </c>
      <c r="F32" s="26">
        <v>500</v>
      </c>
      <c r="G32" s="26">
        <v>0</v>
      </c>
      <c r="H32" s="26">
        <v>0</v>
      </c>
      <c r="I32" s="26">
        <v>0</v>
      </c>
      <c r="J32" s="26">
        <v>0</v>
      </c>
      <c r="K32" s="26">
        <f>SUM(L32:O32)</f>
        <v>0</v>
      </c>
      <c r="L32" s="26">
        <v>0</v>
      </c>
      <c r="M32" s="26">
        <v>0</v>
      </c>
      <c r="N32" s="26"/>
      <c r="O32" s="26">
        <v>0</v>
      </c>
    </row>
    <row r="33" spans="1:15" ht="87.75">
      <c r="A33" s="141"/>
      <c r="B33" s="30">
        <v>6207</v>
      </c>
      <c r="C33" s="19" t="s">
        <v>108</v>
      </c>
      <c r="D33" s="26">
        <f>SUM(K33+E33)</f>
        <v>354163</v>
      </c>
      <c r="E33" s="26">
        <f>SUM(F33:J33)</f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>SUM(L33:O33)</f>
        <v>354163</v>
      </c>
      <c r="L33" s="26">
        <v>0</v>
      </c>
      <c r="M33" s="26">
        <v>0</v>
      </c>
      <c r="N33" s="26">
        <v>0</v>
      </c>
      <c r="O33" s="26">
        <v>354163</v>
      </c>
    </row>
    <row r="34" spans="1:15" ht="12.75">
      <c r="A34" s="20">
        <v>750</v>
      </c>
      <c r="B34" s="21"/>
      <c r="C34" s="22" t="s">
        <v>62</v>
      </c>
      <c r="D34" s="23">
        <f aca="true" t="shared" si="4" ref="D34:M34">SUM(D35:D36)</f>
        <v>39670</v>
      </c>
      <c r="E34" s="23">
        <f t="shared" si="4"/>
        <v>39670</v>
      </c>
      <c r="F34" s="23">
        <f t="shared" si="4"/>
        <v>5</v>
      </c>
      <c r="G34" s="23">
        <f t="shared" si="4"/>
        <v>39665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/>
      <c r="O34" s="23">
        <f>SUM(O35:O36)</f>
        <v>0</v>
      </c>
    </row>
    <row r="35" spans="1:15" ht="58.5">
      <c r="A35" s="134"/>
      <c r="B35" s="30">
        <v>2010</v>
      </c>
      <c r="C35" s="19" t="s">
        <v>112</v>
      </c>
      <c r="D35" s="26">
        <f>SUM(K35+E35)</f>
        <v>39665</v>
      </c>
      <c r="E35" s="26">
        <f>SUM(F35:J35)</f>
        <v>39665</v>
      </c>
      <c r="F35" s="26">
        <v>0</v>
      </c>
      <c r="G35" s="26">
        <v>39665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/>
      <c r="O35" s="26">
        <v>0</v>
      </c>
    </row>
    <row r="36" spans="1:15" ht="48.75">
      <c r="A36" s="141"/>
      <c r="B36" s="30">
        <v>2360</v>
      </c>
      <c r="C36" s="19" t="s">
        <v>113</v>
      </c>
      <c r="D36" s="26">
        <f>SUM(K36+E36)</f>
        <v>5</v>
      </c>
      <c r="E36" s="26">
        <f>SUM(F36:J36)</f>
        <v>5</v>
      </c>
      <c r="F36" s="26">
        <v>5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/>
      <c r="O36" s="26">
        <v>0</v>
      </c>
    </row>
    <row r="37" spans="1:15" ht="45">
      <c r="A37" s="20">
        <v>751</v>
      </c>
      <c r="B37" s="21"/>
      <c r="C37" s="40" t="s">
        <v>114</v>
      </c>
      <c r="D37" s="23">
        <f aca="true" t="shared" si="5" ref="D37:M37">SUM(D38)</f>
        <v>426</v>
      </c>
      <c r="E37" s="23">
        <f t="shared" si="5"/>
        <v>426</v>
      </c>
      <c r="F37" s="23">
        <f t="shared" si="5"/>
        <v>0</v>
      </c>
      <c r="G37" s="23">
        <f t="shared" si="5"/>
        <v>426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/>
      <c r="O37" s="23">
        <f>SUM(O38)</f>
        <v>0</v>
      </c>
    </row>
    <row r="38" spans="1:15" ht="58.5">
      <c r="A38" s="29"/>
      <c r="B38" s="30">
        <v>2010</v>
      </c>
      <c r="C38" s="19" t="s">
        <v>112</v>
      </c>
      <c r="D38" s="26">
        <f>SUM(K38+E38)</f>
        <v>426</v>
      </c>
      <c r="E38" s="26">
        <f>SUM(F38:J38)</f>
        <v>426</v>
      </c>
      <c r="F38" s="26">
        <v>0</v>
      </c>
      <c r="G38" s="26">
        <v>426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/>
      <c r="O38" s="26">
        <v>0</v>
      </c>
    </row>
    <row r="39" spans="1:15" ht="27">
      <c r="A39" s="20">
        <v>754</v>
      </c>
      <c r="B39" s="21"/>
      <c r="C39" s="40" t="s">
        <v>115</v>
      </c>
      <c r="D39" s="23">
        <f aca="true" t="shared" si="6" ref="D39:M39">SUM(D40)</f>
        <v>1500</v>
      </c>
      <c r="E39" s="23">
        <f t="shared" si="6"/>
        <v>1500</v>
      </c>
      <c r="F39" s="23">
        <f t="shared" si="6"/>
        <v>0</v>
      </c>
      <c r="G39" s="23">
        <f t="shared" si="6"/>
        <v>1500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/>
      <c r="O39" s="23">
        <f>SUM(O40)</f>
        <v>0</v>
      </c>
    </row>
    <row r="40" spans="1:15" ht="58.5">
      <c r="A40" s="29"/>
      <c r="B40" s="30">
        <v>2010</v>
      </c>
      <c r="C40" s="19" t="s">
        <v>112</v>
      </c>
      <c r="D40" s="26">
        <f>SUM(K40+E40)</f>
        <v>1500</v>
      </c>
      <c r="E40" s="26">
        <f>SUM(F40:J40)</f>
        <v>1500</v>
      </c>
      <c r="F40" s="26">
        <v>0</v>
      </c>
      <c r="G40" s="26">
        <v>1500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/>
      <c r="O40" s="26">
        <v>0</v>
      </c>
    </row>
    <row r="41" spans="1:15" ht="112.5">
      <c r="A41" s="41">
        <v>756</v>
      </c>
      <c r="B41" s="21"/>
      <c r="C41" s="44" t="s">
        <v>122</v>
      </c>
      <c r="D41" s="23">
        <f aca="true" t="shared" si="7" ref="D41:M41">SUM(D42:D55)</f>
        <v>2373660</v>
      </c>
      <c r="E41" s="23">
        <f t="shared" si="7"/>
        <v>2373660</v>
      </c>
      <c r="F41" s="23">
        <f t="shared" si="7"/>
        <v>2373660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/>
      <c r="O41" s="23">
        <f>SUM(O42:O55)</f>
        <v>0</v>
      </c>
    </row>
    <row r="42" spans="1:15" ht="12.75">
      <c r="A42" s="134"/>
      <c r="B42" s="30" t="s">
        <v>63</v>
      </c>
      <c r="C42" s="34" t="s">
        <v>64</v>
      </c>
      <c r="D42" s="26">
        <f>SUM(K42+E42)</f>
        <v>846360</v>
      </c>
      <c r="E42" s="26">
        <f>SUM(F42:J42)</f>
        <v>846360</v>
      </c>
      <c r="F42" s="26">
        <v>846360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/>
      <c r="O42" s="26">
        <v>0</v>
      </c>
    </row>
    <row r="43" spans="1:15" ht="12.75">
      <c r="A43" s="135"/>
      <c r="B43" s="30" t="s">
        <v>65</v>
      </c>
      <c r="C43" s="34" t="s">
        <v>66</v>
      </c>
      <c r="D43" s="26">
        <f aca="true" t="shared" si="8" ref="D43:D55">SUM(K43+E43)</f>
        <v>3000</v>
      </c>
      <c r="E43" s="26">
        <f aca="true" t="shared" si="9" ref="E43:E55">SUM(F43:J43)</f>
        <v>3000</v>
      </c>
      <c r="F43" s="26">
        <v>3000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/>
      <c r="O43" s="26">
        <v>0</v>
      </c>
    </row>
    <row r="44" spans="1:15" ht="12.75">
      <c r="A44" s="135"/>
      <c r="B44" s="30" t="s">
        <v>67</v>
      </c>
      <c r="C44" s="34" t="s">
        <v>68</v>
      </c>
      <c r="D44" s="26">
        <f t="shared" si="8"/>
        <v>940000</v>
      </c>
      <c r="E44" s="26">
        <f t="shared" si="9"/>
        <v>940000</v>
      </c>
      <c r="F44" s="26">
        <v>940000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/>
      <c r="O44" s="26">
        <v>0</v>
      </c>
    </row>
    <row r="45" spans="1:15" ht="12.75">
      <c r="A45" s="135"/>
      <c r="B45" s="30" t="s">
        <v>69</v>
      </c>
      <c r="C45" s="34" t="s">
        <v>70</v>
      </c>
      <c r="D45" s="26">
        <f t="shared" si="8"/>
        <v>363000</v>
      </c>
      <c r="E45" s="26">
        <f t="shared" si="9"/>
        <v>363000</v>
      </c>
      <c r="F45" s="26">
        <v>363000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/>
      <c r="O45" s="26">
        <v>0</v>
      </c>
    </row>
    <row r="46" spans="1:15" ht="12.75">
      <c r="A46" s="135"/>
      <c r="B46" s="30" t="s">
        <v>71</v>
      </c>
      <c r="C46" s="34" t="s">
        <v>72</v>
      </c>
      <c r="D46" s="26">
        <f t="shared" si="8"/>
        <v>50000</v>
      </c>
      <c r="E46" s="26">
        <f t="shared" si="9"/>
        <v>50000</v>
      </c>
      <c r="F46" s="26">
        <v>50000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/>
      <c r="O46" s="26">
        <v>0</v>
      </c>
    </row>
    <row r="47" spans="1:15" ht="12.75">
      <c r="A47" s="135"/>
      <c r="B47" s="30" t="s">
        <v>73</v>
      </c>
      <c r="C47" s="34" t="s">
        <v>74</v>
      </c>
      <c r="D47" s="26">
        <f t="shared" si="8"/>
        <v>50000</v>
      </c>
      <c r="E47" s="26">
        <f t="shared" si="9"/>
        <v>50000</v>
      </c>
      <c r="F47" s="26">
        <v>50000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/>
      <c r="O47" s="26">
        <v>0</v>
      </c>
    </row>
    <row r="48" spans="1:15" ht="45">
      <c r="A48" s="135"/>
      <c r="B48" s="30" t="s">
        <v>75</v>
      </c>
      <c r="C48" s="42" t="s">
        <v>116</v>
      </c>
      <c r="D48" s="26">
        <f t="shared" si="8"/>
        <v>20000</v>
      </c>
      <c r="E48" s="26">
        <f t="shared" si="9"/>
        <v>20000</v>
      </c>
      <c r="F48" s="26">
        <v>20000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/>
      <c r="O48" s="26">
        <v>0</v>
      </c>
    </row>
    <row r="49" spans="1:15" ht="12.75">
      <c r="A49" s="135"/>
      <c r="B49" s="30" t="s">
        <v>76</v>
      </c>
      <c r="C49" s="34" t="s">
        <v>77</v>
      </c>
      <c r="D49" s="26">
        <f t="shared" si="8"/>
        <v>15000</v>
      </c>
      <c r="E49" s="26">
        <f t="shared" si="9"/>
        <v>15000</v>
      </c>
      <c r="F49" s="26">
        <v>15000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/>
      <c r="O49" s="26">
        <v>0</v>
      </c>
    </row>
    <row r="50" spans="1:15" ht="12.75">
      <c r="A50" s="135"/>
      <c r="B50" s="30" t="s">
        <v>78</v>
      </c>
      <c r="C50" s="34" t="s">
        <v>79</v>
      </c>
      <c r="D50" s="26">
        <f t="shared" si="8"/>
        <v>15000</v>
      </c>
      <c r="E50" s="26">
        <f t="shared" si="9"/>
        <v>15000</v>
      </c>
      <c r="F50" s="26">
        <v>15000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/>
      <c r="O50" s="26">
        <v>0</v>
      </c>
    </row>
    <row r="51" spans="1:15" ht="12.75">
      <c r="A51" s="135"/>
      <c r="B51" s="30" t="s">
        <v>80</v>
      </c>
      <c r="C51" s="34" t="s">
        <v>81</v>
      </c>
      <c r="D51" s="26">
        <f t="shared" si="8"/>
        <v>300</v>
      </c>
      <c r="E51" s="26">
        <f t="shared" si="9"/>
        <v>300</v>
      </c>
      <c r="F51" s="26">
        <v>300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/>
      <c r="O51" s="26">
        <v>0</v>
      </c>
    </row>
    <row r="52" spans="1:15" ht="45">
      <c r="A52" s="135"/>
      <c r="B52" s="30" t="s">
        <v>82</v>
      </c>
      <c r="C52" s="42" t="s">
        <v>117</v>
      </c>
      <c r="D52" s="26">
        <f t="shared" si="8"/>
        <v>3000</v>
      </c>
      <c r="E52" s="26">
        <f t="shared" si="9"/>
        <v>3000</v>
      </c>
      <c r="F52" s="26">
        <v>3000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/>
      <c r="O52" s="26">
        <v>0</v>
      </c>
    </row>
    <row r="53" spans="1:15" ht="12.75">
      <c r="A53" s="135"/>
      <c r="B53" s="30" t="s">
        <v>83</v>
      </c>
      <c r="C53" s="34" t="s">
        <v>84</v>
      </c>
      <c r="D53" s="26">
        <f t="shared" si="8"/>
        <v>60000</v>
      </c>
      <c r="E53" s="26">
        <f t="shared" si="9"/>
        <v>60000</v>
      </c>
      <c r="F53" s="26">
        <v>60000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/>
      <c r="O53" s="26">
        <v>0</v>
      </c>
    </row>
    <row r="54" spans="1:15" ht="12.75">
      <c r="A54" s="135"/>
      <c r="B54" s="30" t="s">
        <v>85</v>
      </c>
      <c r="C54" s="34" t="s">
        <v>86</v>
      </c>
      <c r="D54" s="26">
        <f t="shared" si="8"/>
        <v>500</v>
      </c>
      <c r="E54" s="26">
        <f t="shared" si="9"/>
        <v>500</v>
      </c>
      <c r="F54" s="26">
        <v>500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/>
      <c r="O54" s="26">
        <v>0</v>
      </c>
    </row>
    <row r="55" spans="1:15" ht="33.75">
      <c r="A55" s="141"/>
      <c r="B55" s="30" t="s">
        <v>87</v>
      </c>
      <c r="C55" s="42" t="s">
        <v>88</v>
      </c>
      <c r="D55" s="26">
        <f t="shared" si="8"/>
        <v>7500</v>
      </c>
      <c r="E55" s="26">
        <f t="shared" si="9"/>
        <v>7500</v>
      </c>
      <c r="F55" s="26">
        <v>7500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/>
      <c r="O55" s="26">
        <v>0</v>
      </c>
    </row>
    <row r="56" spans="1:15" ht="12.75">
      <c r="A56" s="20">
        <v>758</v>
      </c>
      <c r="B56" s="21"/>
      <c r="C56" s="22" t="s">
        <v>89</v>
      </c>
      <c r="D56" s="23">
        <f aca="true" t="shared" si="10" ref="D56:M56">SUM(D57:D59)</f>
        <v>3099557</v>
      </c>
      <c r="E56" s="23">
        <f t="shared" si="10"/>
        <v>3099557</v>
      </c>
      <c r="F56" s="23">
        <f t="shared" si="10"/>
        <v>3099557</v>
      </c>
      <c r="G56" s="23">
        <f t="shared" si="10"/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23">
        <f t="shared" si="10"/>
        <v>0</v>
      </c>
      <c r="N56" s="23"/>
      <c r="O56" s="23">
        <f>SUM(O57:O59)</f>
        <v>0</v>
      </c>
    </row>
    <row r="57" spans="1:15" ht="12.75">
      <c r="A57" s="134"/>
      <c r="B57" s="30">
        <v>2920</v>
      </c>
      <c r="C57" s="28" t="s">
        <v>90</v>
      </c>
      <c r="D57" s="26">
        <f>SUM(K57+E57)</f>
        <v>1849271</v>
      </c>
      <c r="E57" s="26">
        <f>SUM(F57:J57)</f>
        <v>1849271</v>
      </c>
      <c r="F57" s="26">
        <v>1849271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/>
      <c r="O57" s="26">
        <v>0</v>
      </c>
    </row>
    <row r="58" spans="1:15" ht="12.75">
      <c r="A58" s="135"/>
      <c r="B58" s="30">
        <v>2920</v>
      </c>
      <c r="C58" s="28" t="s">
        <v>91</v>
      </c>
      <c r="D58" s="26">
        <f>SUM(K58+E58)</f>
        <v>1220286</v>
      </c>
      <c r="E58" s="26">
        <f>SUM(F58:J58)</f>
        <v>1220286</v>
      </c>
      <c r="F58" s="26">
        <v>1220286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/>
      <c r="O58" s="26">
        <v>0</v>
      </c>
    </row>
    <row r="59" spans="1:15" ht="12.75">
      <c r="A59" s="141"/>
      <c r="B59" s="30" t="s">
        <v>57</v>
      </c>
      <c r="C59" s="34" t="s">
        <v>58</v>
      </c>
      <c r="D59" s="26">
        <f>SUM(K59+E59)</f>
        <v>30000</v>
      </c>
      <c r="E59" s="26">
        <f>SUM(F59:J59)</f>
        <v>30000</v>
      </c>
      <c r="F59" s="26">
        <v>30000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/>
      <c r="O59" s="26">
        <v>0</v>
      </c>
    </row>
    <row r="60" spans="1:15" ht="12.75">
      <c r="A60" s="20">
        <v>801</v>
      </c>
      <c r="B60" s="22"/>
      <c r="C60" s="22" t="s">
        <v>92</v>
      </c>
      <c r="D60" s="23">
        <f aca="true" t="shared" si="11" ref="D60:O60">SUM(D61:D62)</f>
        <v>35200</v>
      </c>
      <c r="E60" s="23">
        <f t="shared" si="11"/>
        <v>35200</v>
      </c>
      <c r="F60" s="23">
        <f t="shared" si="11"/>
        <v>35200</v>
      </c>
      <c r="G60" s="23">
        <f t="shared" si="11"/>
        <v>0</v>
      </c>
      <c r="H60" s="23">
        <f t="shared" si="11"/>
        <v>0</v>
      </c>
      <c r="I60" s="23">
        <f t="shared" si="11"/>
        <v>0</v>
      </c>
      <c r="J60" s="23">
        <f t="shared" si="11"/>
        <v>0</v>
      </c>
      <c r="K60" s="23">
        <f t="shared" si="11"/>
        <v>0</v>
      </c>
      <c r="L60" s="23">
        <f t="shared" si="11"/>
        <v>0</v>
      </c>
      <c r="M60" s="23">
        <f t="shared" si="11"/>
        <v>0</v>
      </c>
      <c r="N60" s="23">
        <f t="shared" si="11"/>
        <v>0</v>
      </c>
      <c r="O60" s="23">
        <f t="shared" si="11"/>
        <v>0</v>
      </c>
    </row>
    <row r="61" spans="1:15" ht="12.75">
      <c r="A61" s="134"/>
      <c r="B61" s="30" t="s">
        <v>55</v>
      </c>
      <c r="C61" s="34" t="s">
        <v>56</v>
      </c>
      <c r="D61" s="26">
        <f>SUM(K61+E61)</f>
        <v>35000</v>
      </c>
      <c r="E61" s="26">
        <f>SUM(F61:J61)</f>
        <v>35000</v>
      </c>
      <c r="F61" s="26">
        <v>35000</v>
      </c>
      <c r="G61" s="26">
        <v>0</v>
      </c>
      <c r="H61" s="26">
        <v>0</v>
      </c>
      <c r="I61" s="26">
        <v>0</v>
      </c>
      <c r="J61" s="26">
        <v>0</v>
      </c>
      <c r="K61" s="26">
        <f>SUM(L61:O61)</f>
        <v>0</v>
      </c>
      <c r="L61" s="26">
        <v>0</v>
      </c>
      <c r="M61" s="26">
        <v>0</v>
      </c>
      <c r="N61" s="26"/>
      <c r="O61" s="26">
        <v>0</v>
      </c>
    </row>
    <row r="62" spans="1:15" ht="12.75">
      <c r="A62" s="141"/>
      <c r="B62" s="30" t="s">
        <v>57</v>
      </c>
      <c r="C62" s="34" t="s">
        <v>58</v>
      </c>
      <c r="D62" s="26">
        <f>SUM(K62+E62)</f>
        <v>200</v>
      </c>
      <c r="E62" s="26">
        <f>SUM(F62:J62)</f>
        <v>200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/>
      <c r="O62" s="26">
        <v>0</v>
      </c>
    </row>
    <row r="63" spans="1:15" ht="12.75">
      <c r="A63" s="20">
        <v>851</v>
      </c>
      <c r="B63" s="22"/>
      <c r="C63" s="22" t="s">
        <v>93</v>
      </c>
      <c r="D63" s="23">
        <f aca="true" t="shared" si="12" ref="D63:M63">SUM(D64)</f>
        <v>41000</v>
      </c>
      <c r="E63" s="23">
        <f t="shared" si="12"/>
        <v>41000</v>
      </c>
      <c r="F63" s="23">
        <f t="shared" si="12"/>
        <v>41000</v>
      </c>
      <c r="G63" s="23">
        <f t="shared" si="12"/>
        <v>0</v>
      </c>
      <c r="H63" s="23">
        <f t="shared" si="12"/>
        <v>0</v>
      </c>
      <c r="I63" s="23">
        <f t="shared" si="12"/>
        <v>0</v>
      </c>
      <c r="J63" s="23">
        <f t="shared" si="12"/>
        <v>0</v>
      </c>
      <c r="K63" s="23">
        <f t="shared" si="12"/>
        <v>0</v>
      </c>
      <c r="L63" s="23">
        <f t="shared" si="12"/>
        <v>0</v>
      </c>
      <c r="M63" s="23">
        <f t="shared" si="12"/>
        <v>0</v>
      </c>
      <c r="N63" s="23"/>
      <c r="O63" s="23">
        <f>SUM(O64)</f>
        <v>0</v>
      </c>
    </row>
    <row r="64" spans="1:15" ht="12.75">
      <c r="A64" s="29"/>
      <c r="B64" s="30" t="s">
        <v>94</v>
      </c>
      <c r="C64" s="34" t="s">
        <v>95</v>
      </c>
      <c r="D64" s="26">
        <f>SUM(K64+E64)</f>
        <v>41000</v>
      </c>
      <c r="E64" s="26">
        <f>SUM(F64:J64)</f>
        <v>41000</v>
      </c>
      <c r="F64" s="26">
        <v>41000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/>
      <c r="O64" s="26">
        <v>0</v>
      </c>
    </row>
    <row r="65" spans="1:15" ht="12.75">
      <c r="A65" s="20">
        <v>852</v>
      </c>
      <c r="B65" s="22"/>
      <c r="C65" s="22" t="s">
        <v>96</v>
      </c>
      <c r="D65" s="23">
        <f>SUM(D66:D69)</f>
        <v>973359</v>
      </c>
      <c r="E65" s="23">
        <f aca="true" t="shared" si="13" ref="E65:O65">SUM(E66:E69)</f>
        <v>973359</v>
      </c>
      <c r="F65" s="23">
        <f t="shared" si="13"/>
        <v>80279</v>
      </c>
      <c r="G65" s="23">
        <f t="shared" si="13"/>
        <v>893080</v>
      </c>
      <c r="H65" s="23">
        <f t="shared" si="13"/>
        <v>0</v>
      </c>
      <c r="I65" s="23">
        <f t="shared" si="13"/>
        <v>0</v>
      </c>
      <c r="J65" s="23">
        <f t="shared" si="13"/>
        <v>0</v>
      </c>
      <c r="K65" s="23">
        <f t="shared" si="13"/>
        <v>0</v>
      </c>
      <c r="L65" s="23">
        <f t="shared" si="13"/>
        <v>0</v>
      </c>
      <c r="M65" s="23">
        <f t="shared" si="13"/>
        <v>0</v>
      </c>
      <c r="N65" s="23">
        <f t="shared" si="13"/>
        <v>0</v>
      </c>
      <c r="O65" s="23">
        <f t="shared" si="13"/>
        <v>0</v>
      </c>
    </row>
    <row r="66" spans="1:15" ht="12.75">
      <c r="A66" s="130"/>
      <c r="B66" s="30" t="s">
        <v>55</v>
      </c>
      <c r="C66" s="34" t="s">
        <v>56</v>
      </c>
      <c r="D66" s="26">
        <f>SUM(K66+E66)</f>
        <v>500</v>
      </c>
      <c r="E66" s="26">
        <f>SUM(F66:J66)</f>
        <v>500</v>
      </c>
      <c r="F66" s="32">
        <v>500</v>
      </c>
      <c r="G66" s="32">
        <v>0</v>
      </c>
      <c r="H66" s="32">
        <v>0</v>
      </c>
      <c r="I66" s="32">
        <v>0</v>
      </c>
      <c r="J66" s="32"/>
      <c r="K66" s="32">
        <v>0</v>
      </c>
      <c r="L66" s="32">
        <v>0</v>
      </c>
      <c r="M66" s="32">
        <v>0</v>
      </c>
      <c r="N66" s="32">
        <v>0</v>
      </c>
      <c r="O66" s="32">
        <v>0</v>
      </c>
    </row>
    <row r="67" spans="1:15" ht="58.5">
      <c r="A67" s="131"/>
      <c r="B67" s="30">
        <v>2010</v>
      </c>
      <c r="C67" s="19" t="s">
        <v>112</v>
      </c>
      <c r="D67" s="26">
        <f>SUM(K67+E67)</f>
        <v>893080</v>
      </c>
      <c r="E67" s="26">
        <f>SUM(F67:J67)</f>
        <v>893080</v>
      </c>
      <c r="F67" s="26">
        <v>0</v>
      </c>
      <c r="G67" s="26">
        <v>893080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/>
      <c r="O67" s="26">
        <v>0</v>
      </c>
    </row>
    <row r="68" spans="1:15" ht="42">
      <c r="A68" s="131"/>
      <c r="B68" s="30">
        <v>2030</v>
      </c>
      <c r="C68" s="25" t="s">
        <v>118</v>
      </c>
      <c r="D68" s="26">
        <f>SUM(K68+E68)</f>
        <v>77779</v>
      </c>
      <c r="E68" s="26">
        <f>SUM(F68:J68)</f>
        <v>77779</v>
      </c>
      <c r="F68" s="26">
        <v>77779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/>
      <c r="O68" s="26">
        <v>0</v>
      </c>
    </row>
    <row r="69" spans="1:15" ht="48.75">
      <c r="A69" s="132"/>
      <c r="B69" s="30">
        <v>2360</v>
      </c>
      <c r="C69" s="19" t="s">
        <v>113</v>
      </c>
      <c r="D69" s="26">
        <f>SUM(K69+E69)</f>
        <v>2000</v>
      </c>
      <c r="E69" s="26">
        <f>SUM(F69:J69)</f>
        <v>2000</v>
      </c>
      <c r="F69" s="26">
        <v>2000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</row>
    <row r="70" spans="1:15" ht="45">
      <c r="A70" s="20">
        <v>900</v>
      </c>
      <c r="B70" s="22"/>
      <c r="C70" s="45" t="s">
        <v>103</v>
      </c>
      <c r="D70" s="23">
        <f aca="true" t="shared" si="14" ref="D70:O70">SUM(D71:D71)</f>
        <v>2000</v>
      </c>
      <c r="E70" s="23">
        <f t="shared" si="14"/>
        <v>2000</v>
      </c>
      <c r="F70" s="23">
        <f t="shared" si="14"/>
        <v>2000</v>
      </c>
      <c r="G70" s="23">
        <f t="shared" si="14"/>
        <v>0</v>
      </c>
      <c r="H70" s="23">
        <f t="shared" si="14"/>
        <v>0</v>
      </c>
      <c r="I70" s="23">
        <f t="shared" si="14"/>
        <v>0</v>
      </c>
      <c r="J70" s="23">
        <f t="shared" si="14"/>
        <v>0</v>
      </c>
      <c r="K70" s="23">
        <f t="shared" si="14"/>
        <v>0</v>
      </c>
      <c r="L70" s="23">
        <f t="shared" si="14"/>
        <v>0</v>
      </c>
      <c r="M70" s="23">
        <f t="shared" si="14"/>
        <v>0</v>
      </c>
      <c r="N70" s="23">
        <f t="shared" si="14"/>
        <v>0</v>
      </c>
      <c r="O70" s="23">
        <f t="shared" si="14"/>
        <v>0</v>
      </c>
    </row>
    <row r="71" spans="1:15" ht="12.75">
      <c r="A71" s="43"/>
      <c r="B71" s="30" t="s">
        <v>85</v>
      </c>
      <c r="C71" s="34" t="s">
        <v>86</v>
      </c>
      <c r="D71" s="26">
        <f>SUM(K71+E71)</f>
        <v>2000</v>
      </c>
      <c r="E71" s="26">
        <f>SUM(F71:J71)</f>
        <v>2000</v>
      </c>
      <c r="F71" s="26">
        <v>2000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/>
      <c r="O71" s="26">
        <v>0</v>
      </c>
    </row>
    <row r="72" spans="1:15" ht="12.75">
      <c r="A72" s="140" t="s">
        <v>97</v>
      </c>
      <c r="B72" s="140"/>
      <c r="C72" s="140"/>
      <c r="D72" s="23">
        <f>SUM(D16+D20+D22+D25+D34+D37+D39+D41+D56+D60+D63+D65+D70)</f>
        <v>9051731</v>
      </c>
      <c r="E72" s="23">
        <f>SUM(E16+E20+E22+E25+E34+E37+E39+E41+E56+E60+E63+E65+E70)</f>
        <v>7492706</v>
      </c>
      <c r="F72" s="23">
        <f aca="true" t="shared" si="15" ref="F72:O72">SUM(F16+F20+F22+F25+F34+F37+F39+F41+F56+F60+F63+F65+F70)</f>
        <v>6558035</v>
      </c>
      <c r="G72" s="23">
        <f t="shared" si="15"/>
        <v>934671</v>
      </c>
      <c r="H72" s="23">
        <f t="shared" si="15"/>
        <v>0</v>
      </c>
      <c r="I72" s="23">
        <f t="shared" si="15"/>
        <v>0</v>
      </c>
      <c r="J72" s="23">
        <f t="shared" si="15"/>
        <v>0</v>
      </c>
      <c r="K72" s="23">
        <f t="shared" si="15"/>
        <v>1559025</v>
      </c>
      <c r="L72" s="23">
        <f t="shared" si="15"/>
        <v>154200</v>
      </c>
      <c r="M72" s="23">
        <f t="shared" si="15"/>
        <v>0</v>
      </c>
      <c r="N72" s="23">
        <f t="shared" si="15"/>
        <v>0</v>
      </c>
      <c r="O72" s="23">
        <f t="shared" si="15"/>
        <v>1404825</v>
      </c>
    </row>
    <row r="73" spans="1:15" ht="12.75">
      <c r="A73" s="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6"/>
      <c r="B75" s="12"/>
      <c r="C75" s="12" t="s">
        <v>98</v>
      </c>
      <c r="D75" s="129">
        <f>SUM(D76:D78)</f>
        <v>9051731</v>
      </c>
      <c r="E75" s="129"/>
      <c r="F75" s="12"/>
      <c r="G75" s="12"/>
      <c r="H75" s="129">
        <f>SUM(H76:I77)</f>
        <v>9051731</v>
      </c>
      <c r="I75" s="129"/>
      <c r="J75" s="12"/>
      <c r="K75" s="12"/>
      <c r="L75" s="12"/>
      <c r="M75" s="12"/>
      <c r="N75" s="12"/>
      <c r="O75" s="12"/>
    </row>
    <row r="76" spans="1:15" ht="12.75">
      <c r="A76" s="6"/>
      <c r="B76" s="12"/>
      <c r="C76" s="12" t="s">
        <v>10</v>
      </c>
      <c r="D76" s="129">
        <f>SUM(D17+D18+D21+D23+D24+D26+D27+D28+D29+D32+D36+D42+D43+D44+D45+D46+D47+D48+D49+D50+D51+D52+D53+D54+D55+D59+D61+D62+D64+D66+D69+D71)</f>
        <v>3564899</v>
      </c>
      <c r="E76" s="129"/>
      <c r="F76" s="12"/>
      <c r="G76" s="12" t="s">
        <v>123</v>
      </c>
      <c r="H76" s="129">
        <f>SUM(D17+D18+D21+D23+D24+D26+D27+D29+D32+D35+D36+D38+D40+D42+D43+D44+D45+D46+D47+D48+D49+D50+D51+D52+D53+D54+D55+D57+D58+D59+D61+D62+D64+D66+D67+D68+D69+D71)</f>
        <v>7492706</v>
      </c>
      <c r="I76" s="129"/>
      <c r="J76" s="12"/>
      <c r="K76" s="12"/>
      <c r="L76" s="12"/>
      <c r="M76" s="12"/>
      <c r="N76" s="12"/>
      <c r="O76" s="12"/>
    </row>
    <row r="77" spans="1:15" ht="12.75">
      <c r="A77" s="6"/>
      <c r="B77" s="12"/>
      <c r="C77" s="12" t="s">
        <v>102</v>
      </c>
      <c r="D77" s="129">
        <f>SUM(D57:D58)</f>
        <v>3069557</v>
      </c>
      <c r="E77" s="129"/>
      <c r="F77" s="12"/>
      <c r="G77" s="12" t="s">
        <v>124</v>
      </c>
      <c r="H77" s="129">
        <f>SUM(D19+D28+D33)</f>
        <v>1559025</v>
      </c>
      <c r="I77" s="129"/>
      <c r="J77" s="12"/>
      <c r="K77" s="12"/>
      <c r="L77" s="12"/>
      <c r="M77" s="12"/>
      <c r="N77" s="12"/>
      <c r="O77" s="12"/>
    </row>
    <row r="78" spans="1:15" ht="12.75">
      <c r="A78" s="6"/>
      <c r="B78" s="12"/>
      <c r="C78" s="12" t="s">
        <v>17</v>
      </c>
      <c r="D78" s="129">
        <f>SUM(D19+D33+D35+D38+D40+D67+D68)</f>
        <v>2417275</v>
      </c>
      <c r="E78" s="129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</sheetData>
  <sheetProtection/>
  <mergeCells count="27">
    <mergeCell ref="D77:E77"/>
    <mergeCell ref="H77:I77"/>
    <mergeCell ref="D78:E78"/>
    <mergeCell ref="A66:A69"/>
    <mergeCell ref="A72:C72"/>
    <mergeCell ref="D75:E75"/>
    <mergeCell ref="H75:I75"/>
    <mergeCell ref="D76:E76"/>
    <mergeCell ref="H76:I76"/>
    <mergeCell ref="A23:A24"/>
    <mergeCell ref="A26:A33"/>
    <mergeCell ref="A35:A36"/>
    <mergeCell ref="A42:A55"/>
    <mergeCell ref="A57:A59"/>
    <mergeCell ref="A61:A62"/>
    <mergeCell ref="E9:E12"/>
    <mergeCell ref="F9:J9"/>
    <mergeCell ref="K9:K12"/>
    <mergeCell ref="L9:O9"/>
    <mergeCell ref="F10:F14"/>
    <mergeCell ref="A17:A19"/>
    <mergeCell ref="J1:M1"/>
    <mergeCell ref="J3:O3"/>
    <mergeCell ref="B5:M5"/>
    <mergeCell ref="E7:O7"/>
    <mergeCell ref="E8:J8"/>
    <mergeCell ref="K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2016-11-10T09:32:34Z</cp:lastPrinted>
  <dcterms:modified xsi:type="dcterms:W3CDTF">2016-11-10T09:39:25Z</dcterms:modified>
  <cp:category/>
  <cp:version/>
  <cp:contentType/>
  <cp:contentStatus/>
</cp:coreProperties>
</file>