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710"/>
  </bookViews>
  <sheets>
    <sheet name="dochody" sheetId="1" r:id="rId1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5725"/>
</workbook>
</file>

<file path=xl/calcChain.xml><?xml version="1.0" encoding="utf-8"?>
<calcChain xmlns="http://schemas.openxmlformats.org/spreadsheetml/2006/main">
  <c r="L59" i="1"/>
  <c r="D82"/>
  <c r="L95"/>
  <c r="F95"/>
  <c r="E95" s="1"/>
  <c r="L94"/>
  <c r="F94"/>
  <c r="E94" s="1"/>
  <c r="L93"/>
  <c r="F93"/>
  <c r="F89"/>
  <c r="E89" s="1"/>
  <c r="E87"/>
  <c r="F86"/>
  <c r="L86"/>
  <c r="F85"/>
  <c r="E85" s="1"/>
  <c r="F58"/>
  <c r="E58" s="1"/>
  <c r="D57"/>
  <c r="G57"/>
  <c r="H57"/>
  <c r="I57"/>
  <c r="J57"/>
  <c r="K57"/>
  <c r="L57"/>
  <c r="M57"/>
  <c r="N57"/>
  <c r="O57"/>
  <c r="P57"/>
  <c r="F54"/>
  <c r="P41"/>
  <c r="O41"/>
  <c r="N41"/>
  <c r="M41"/>
  <c r="K41"/>
  <c r="J41"/>
  <c r="I41"/>
  <c r="H41"/>
  <c r="G41"/>
  <c r="D41"/>
  <c r="L52"/>
  <c r="F52"/>
  <c r="L51"/>
  <c r="F51"/>
  <c r="E51" s="1"/>
  <c r="L50"/>
  <c r="F50"/>
  <c r="E50" s="1"/>
  <c r="L47"/>
  <c r="F47"/>
  <c r="E47" s="1"/>
  <c r="L46"/>
  <c r="L41" s="1"/>
  <c r="F46"/>
  <c r="E46" s="1"/>
  <c r="F45"/>
  <c r="E45" s="1"/>
  <c r="F34"/>
  <c r="P25"/>
  <c r="O25"/>
  <c r="N25"/>
  <c r="M25"/>
  <c r="K25"/>
  <c r="J25"/>
  <c r="I25"/>
  <c r="H25"/>
  <c r="G25"/>
  <c r="D25"/>
  <c r="L28"/>
  <c r="F28"/>
  <c r="L27"/>
  <c r="F27"/>
  <c r="P16"/>
  <c r="O16"/>
  <c r="N16"/>
  <c r="M16"/>
  <c r="L16"/>
  <c r="K16"/>
  <c r="J16"/>
  <c r="I16"/>
  <c r="H16"/>
  <c r="G16"/>
  <c r="D16"/>
  <c r="F19"/>
  <c r="E19" s="1"/>
  <c r="F18"/>
  <c r="E18" s="1"/>
  <c r="F17"/>
  <c r="E17" s="1"/>
  <c r="P98"/>
  <c r="O98"/>
  <c r="N98"/>
  <c r="M98"/>
  <c r="L98"/>
  <c r="K98"/>
  <c r="J98"/>
  <c r="I98"/>
  <c r="H98"/>
  <c r="G98"/>
  <c r="P82"/>
  <c r="O82"/>
  <c r="N82"/>
  <c r="M82"/>
  <c r="K82"/>
  <c r="J82"/>
  <c r="I82"/>
  <c r="H82"/>
  <c r="G82"/>
  <c r="F103"/>
  <c r="E103" s="1"/>
  <c r="F102"/>
  <c r="E102" s="1"/>
  <c r="L82"/>
  <c r="F88"/>
  <c r="E88" s="1"/>
  <c r="F84"/>
  <c r="E84" s="1"/>
  <c r="F83"/>
  <c r="E83" s="1"/>
  <c r="P77"/>
  <c r="O77"/>
  <c r="N77"/>
  <c r="M77"/>
  <c r="K77"/>
  <c r="J77"/>
  <c r="I77"/>
  <c r="H77"/>
  <c r="G77"/>
  <c r="D77"/>
  <c r="L79"/>
  <c r="L77" s="1"/>
  <c r="F79"/>
  <c r="F78"/>
  <c r="E78" s="1"/>
  <c r="F76"/>
  <c r="E76" s="1"/>
  <c r="F75"/>
  <c r="F74"/>
  <c r="F73"/>
  <c r="F70"/>
  <c r="F69"/>
  <c r="F68"/>
  <c r="F67"/>
  <c r="F66"/>
  <c r="F65"/>
  <c r="F64"/>
  <c r="F63"/>
  <c r="F22"/>
  <c r="E22" s="1"/>
  <c r="P108"/>
  <c r="G13"/>
  <c r="G108"/>
  <c r="D108"/>
  <c r="F110"/>
  <c r="E110" s="1"/>
  <c r="L29"/>
  <c r="F29"/>
  <c r="L33"/>
  <c r="F33"/>
  <c r="E54"/>
  <c r="E53" s="1"/>
  <c r="P53"/>
  <c r="O53"/>
  <c r="N53"/>
  <c r="M53"/>
  <c r="L53"/>
  <c r="K53"/>
  <c r="J53"/>
  <c r="I53"/>
  <c r="H53"/>
  <c r="G53"/>
  <c r="D53"/>
  <c r="L15"/>
  <c r="L14"/>
  <c r="L40"/>
  <c r="L36"/>
  <c r="L35"/>
  <c r="L34"/>
  <c r="L32"/>
  <c r="L31"/>
  <c r="F36"/>
  <c r="F26"/>
  <c r="E26" s="1"/>
  <c r="E14"/>
  <c r="F109"/>
  <c r="E109" s="1"/>
  <c r="O108"/>
  <c r="N108"/>
  <c r="M108"/>
  <c r="L108"/>
  <c r="K108"/>
  <c r="J108"/>
  <c r="I108"/>
  <c r="H108"/>
  <c r="P60"/>
  <c r="O60"/>
  <c r="N60"/>
  <c r="M60"/>
  <c r="L60"/>
  <c r="K60"/>
  <c r="J60"/>
  <c r="I60"/>
  <c r="H60"/>
  <c r="G60"/>
  <c r="F42"/>
  <c r="E42" s="1"/>
  <c r="F40"/>
  <c r="F35"/>
  <c r="E35" s="1"/>
  <c r="E86" l="1"/>
  <c r="E93"/>
  <c r="E52"/>
  <c r="L25"/>
  <c r="E16"/>
  <c r="E27"/>
  <c r="E28"/>
  <c r="E40"/>
  <c r="F25"/>
  <c r="E29"/>
  <c r="F16"/>
  <c r="E36"/>
  <c r="E79"/>
  <c r="E33"/>
  <c r="F53"/>
  <c r="F108"/>
  <c r="E108" s="1"/>
  <c r="P20"/>
  <c r="O20"/>
  <c r="N20"/>
  <c r="M20"/>
  <c r="L20"/>
  <c r="K20"/>
  <c r="J20"/>
  <c r="I20"/>
  <c r="F21"/>
  <c r="E21" s="1"/>
  <c r="P13"/>
  <c r="O13"/>
  <c r="N13"/>
  <c r="M13"/>
  <c r="L13"/>
  <c r="K13"/>
  <c r="J13"/>
  <c r="I13"/>
  <c r="H13"/>
  <c r="D13"/>
  <c r="G106"/>
  <c r="G96"/>
  <c r="G30"/>
  <c r="G20"/>
  <c r="F31"/>
  <c r="E31" s="1"/>
  <c r="F32"/>
  <c r="E32" s="1"/>
  <c r="E34"/>
  <c r="F43"/>
  <c r="E43" s="1"/>
  <c r="F44"/>
  <c r="E44" s="1"/>
  <c r="F59"/>
  <c r="F57" s="1"/>
  <c r="F61"/>
  <c r="F62"/>
  <c r="E62" s="1"/>
  <c r="E63"/>
  <c r="E64"/>
  <c r="E65"/>
  <c r="E66"/>
  <c r="E67"/>
  <c r="E68"/>
  <c r="E69"/>
  <c r="E70"/>
  <c r="E73"/>
  <c r="E74"/>
  <c r="E75"/>
  <c r="F80"/>
  <c r="E80" s="1"/>
  <c r="F81"/>
  <c r="E81" s="1"/>
  <c r="F90"/>
  <c r="F97"/>
  <c r="E97" s="1"/>
  <c r="F99"/>
  <c r="F100"/>
  <c r="E100" s="1"/>
  <c r="F101"/>
  <c r="E101" s="1"/>
  <c r="F107"/>
  <c r="E107" s="1"/>
  <c r="F15"/>
  <c r="E15" s="1"/>
  <c r="F14"/>
  <c r="D20"/>
  <c r="H20"/>
  <c r="D30"/>
  <c r="H30"/>
  <c r="I30"/>
  <c r="J30"/>
  <c r="K30"/>
  <c r="M30"/>
  <c r="N30"/>
  <c r="P30"/>
  <c r="D60"/>
  <c r="D96"/>
  <c r="H96"/>
  <c r="I96"/>
  <c r="J96"/>
  <c r="K96"/>
  <c r="L96"/>
  <c r="M96"/>
  <c r="N96"/>
  <c r="P96"/>
  <c r="D98"/>
  <c r="D106"/>
  <c r="H106"/>
  <c r="I106"/>
  <c r="J106"/>
  <c r="K106"/>
  <c r="L106"/>
  <c r="M106"/>
  <c r="N106"/>
  <c r="O106"/>
  <c r="P106"/>
  <c r="G111" l="1"/>
  <c r="O111"/>
  <c r="D111"/>
  <c r="E41"/>
  <c r="I111"/>
  <c r="K111"/>
  <c r="M111"/>
  <c r="H111"/>
  <c r="J111"/>
  <c r="N111"/>
  <c r="P111"/>
  <c r="E59"/>
  <c r="E25"/>
  <c r="F41"/>
  <c r="E99"/>
  <c r="E98" s="1"/>
  <c r="F98"/>
  <c r="E90"/>
  <c r="E82" s="1"/>
  <c r="F82"/>
  <c r="E77"/>
  <c r="F77"/>
  <c r="L30"/>
  <c r="L111" s="1"/>
  <c r="E61"/>
  <c r="E60" s="1"/>
  <c r="F60"/>
  <c r="E57"/>
  <c r="F96"/>
  <c r="E96" s="1"/>
  <c r="F30"/>
  <c r="F106"/>
  <c r="E106" s="1"/>
  <c r="F20"/>
  <c r="E20" s="1"/>
  <c r="E13"/>
  <c r="F13"/>
  <c r="F111" l="1"/>
  <c r="E30"/>
  <c r="E111" s="1"/>
</calcChain>
</file>

<file path=xl/sharedStrings.xml><?xml version="1.0" encoding="utf-8"?>
<sst xmlns="http://schemas.openxmlformats.org/spreadsheetml/2006/main" count="192" uniqueCount="141">
  <si>
    <t>Tabela Nr 3</t>
  </si>
  <si>
    <t>w tym:</t>
  </si>
  <si>
    <t>Plan</t>
  </si>
  <si>
    <t>Wykonanie</t>
  </si>
  <si>
    <t>dochody bieżące</t>
  </si>
  <si>
    <t>dochody majątkowe</t>
  </si>
  <si>
    <t>Dział</t>
  </si>
  <si>
    <t>§</t>
  </si>
  <si>
    <t>Źródło dochodów</t>
  </si>
  <si>
    <t xml:space="preserve">na </t>
  </si>
  <si>
    <t>ogółem</t>
  </si>
  <si>
    <t>własne</t>
  </si>
  <si>
    <t xml:space="preserve">z zakresu </t>
  </si>
  <si>
    <t>realizowane w</t>
  </si>
  <si>
    <t>w drodze</t>
  </si>
  <si>
    <t xml:space="preserve">środki na </t>
  </si>
  <si>
    <t>dochody</t>
  </si>
  <si>
    <t xml:space="preserve">przekształcenie </t>
  </si>
  <si>
    <t>dotacje</t>
  </si>
  <si>
    <t xml:space="preserve">adm.rządowej </t>
  </si>
  <si>
    <t>drodze umów</t>
  </si>
  <si>
    <t>umów lub</t>
  </si>
  <si>
    <t>zadania</t>
  </si>
  <si>
    <t>za</t>
  </si>
  <si>
    <t>prawa</t>
  </si>
  <si>
    <t>i środki</t>
  </si>
  <si>
    <t xml:space="preserve">inwestycje </t>
  </si>
  <si>
    <t>(6+12)</t>
  </si>
  <si>
    <t>i innych</t>
  </si>
  <si>
    <t>lub porozumień</t>
  </si>
  <si>
    <t xml:space="preserve">porozumień </t>
  </si>
  <si>
    <t>bieżące z</t>
  </si>
  <si>
    <t>sprzedaży</t>
  </si>
  <si>
    <t>użytkowania</t>
  </si>
  <si>
    <t>przezna-</t>
  </si>
  <si>
    <t>z udziałem</t>
  </si>
  <si>
    <t>(7+8+9+10+11)</t>
  </si>
  <si>
    <t>zleconych</t>
  </si>
  <si>
    <t xml:space="preserve">z organami </t>
  </si>
  <si>
    <t>z j.s.t.</t>
  </si>
  <si>
    <t>udziałem</t>
  </si>
  <si>
    <t>(13+14</t>
  </si>
  <si>
    <t>wieczystego w</t>
  </si>
  <si>
    <t>czone na</t>
  </si>
  <si>
    <t xml:space="preserve">środków </t>
  </si>
  <si>
    <t>j.s.t. ustawami</t>
  </si>
  <si>
    <t>adm.rządowej</t>
  </si>
  <si>
    <t>środków unijnych</t>
  </si>
  <si>
    <t>+15+16)</t>
  </si>
  <si>
    <t>majątku</t>
  </si>
  <si>
    <t>prawo własności</t>
  </si>
  <si>
    <t>inwestycje</t>
  </si>
  <si>
    <t>unijnych</t>
  </si>
  <si>
    <t>O10</t>
  </si>
  <si>
    <t>ROLNICTWO I łOWIECTWO</t>
  </si>
  <si>
    <t>GÓRNICTWO I KOPALNICTWO</t>
  </si>
  <si>
    <t>O830</t>
  </si>
  <si>
    <t>Wpływy z usług</t>
  </si>
  <si>
    <t>O920</t>
  </si>
  <si>
    <t>Pozostałe odsetki</t>
  </si>
  <si>
    <t>TRANSPORT I ŁĄCZNOŚĆ</t>
  </si>
  <si>
    <t>0970</t>
  </si>
  <si>
    <t>Wpływy z różnych dochodów</t>
  </si>
  <si>
    <t>GOSPODARKA MIESZKANIOWA</t>
  </si>
  <si>
    <t>O690</t>
  </si>
  <si>
    <t>Wpływy z różnych opłat</t>
  </si>
  <si>
    <t>ADMINISTRACJA PUBLICZNA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</si>
  <si>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</si>
  <si>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</si>
  <si>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</si>
  <si>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</si>
  <si>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</si>
  <si>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</si>
  <si>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</si>
  <si>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</si>
  <si>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</si>
  <si>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</si>
  <si>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</si>
  <si>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</si>
  <si>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</si>
  <si>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</si>
  <si>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</si>
  <si>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</si>
  <si>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</si>
  <si>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</si>
  <si>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</si>
  <si>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</si>
  <si>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O500</t>
  </si>
  <si>
    <t>Podatek od czynności cywilnoprawnych</t>
  </si>
  <si>
    <t>O910</t>
  </si>
  <si>
    <t>Odsetki od nieterminowych wpłat z tytułu podatków i opłat</t>
  </si>
  <si>
    <t>RÓŻNE ROZLICZENIA</t>
  </si>
  <si>
    <t>Subwencje ogólne z budżetu państwa- oświatowa</t>
  </si>
  <si>
    <t>Subwencje ogólne z budżetu państwa- wyrównawcza</t>
  </si>
  <si>
    <t>OŚWIATA I WYCHOWANIE</t>
  </si>
  <si>
    <t>OCHRONA ZDROWIA</t>
  </si>
  <si>
    <t>O480</t>
  </si>
  <si>
    <t>Wpływy z opłat za zezwolenia na sprzedaż napojów alkoholowych</t>
  </si>
  <si>
    <t>POMOC SPOŁECZNA</t>
  </si>
  <si>
    <t>EDUKACYJNA OPIEKA WYCHOWAWCZA</t>
  </si>
  <si>
    <t>DOCHODY OGÓŁEM</t>
  </si>
  <si>
    <t>0460</t>
  </si>
  <si>
    <t>Wpływy z opłaty eksploatacyjnej</t>
  </si>
  <si>
    <t>GOSPODARKA KOMUNALNA I OCHRONA ŚRODOWISKA</t>
  </si>
  <si>
    <t>Dotacje celowe w ramach programów finansowanych z udziałem środków europejskich oraz środków, o których mowa w art. 5 ust. 1 pkt 3 oraz ust. 3  pkt 5 i 6 ustawy, lub płatności w ramach budżetu środków europejskich</t>
  </si>
  <si>
    <t>Dotacje celowe otrzymane z budżetu państwa na realizację zadań bieżących z zakresu administracji rządowej oraz innych zadań zleconych gminie ustawami</t>
  </si>
  <si>
    <t>Dochody j.s.t. związane z realizacja zadań z zakresu administracji państwowej oraz innych zadań zleconych ustawami</t>
  </si>
  <si>
    <t>Dotacje celowe otrzymane z budżetu państwa na realizację własnych zadań bieżących gmin</t>
  </si>
  <si>
    <t>Dochody z najmu i dzierżawy składników majątkowych Skarbu Państwa, j.s.t. lub innych jednostek zaliczanych do sektora finansów publicznych oraz innych umów o podobnym charakterze</t>
  </si>
  <si>
    <t>Wpływy z tytułu odpłatnego nabycia prawa własności oraz prawa użytkowania wieczystego nieruchomości</t>
  </si>
  <si>
    <t>Wpływy z opłat za zarząd, użytkowanie i użytkowanie wieczyste nieruchomości</t>
  </si>
  <si>
    <t>URZĘDY NACZELNYCH ORGANÓW WŁADZY PAŃSTWOWEJ, KONTROLI I OCHRONY PRAWA ORAZ SĄDOWNICTWA</t>
  </si>
  <si>
    <t>WYTWARZANIE I ZAOPATRYWANIE W ENERGIĘ ELEKTRYCZNĄ, GAZ I WODĘ</t>
  </si>
  <si>
    <t>DOCHODY OD OSÓB PRAWNYCH, OSÓB FIZYCZNYCH I OD INNYCH JEDNOSTEK ORGANIZACYJNYCH NIE POSIADAJĄCYCH OSOBOWOŚCI PRAWNEJ ORAZ WYDATKI ZWIĄZANE Z ICH PODOREM</t>
  </si>
  <si>
    <t>Podatek od działalności gospodarczej osób fizycznych opłacany w formie karty podatkowej</t>
  </si>
  <si>
    <t>Wpływy z innych opłat pobieranych przez j.s.t. na podstawie odrębnych ustaw</t>
  </si>
  <si>
    <t>0470</t>
  </si>
  <si>
    <t>0750</t>
  </si>
  <si>
    <t>0770</t>
  </si>
  <si>
    <t>0830</t>
  </si>
  <si>
    <t>0920</t>
  </si>
  <si>
    <t>BEZPIECZEŃSTWO PUBLICZNE I OCHRONA PRZECIWPOŻAROWA</t>
  </si>
  <si>
    <t>Środki na dofinansowanie własnych inwestycji gmin, powiatów, samorządów wojewodzstw, pozyskane z innych środeł</t>
  </si>
  <si>
    <t>Dotacje celowe w ramach programów finansowanych z udziałem środków europejskich oraz środków, o których mowa w art. 5 ust.1 pkt 3 oraz ust.3 okt 5 i 6 ustaw, lub płatności w ramach budżetu środków europejskich</t>
  </si>
  <si>
    <t>Środki otrzymane od pozostałych jednostek zaliczonych do sktora finansów publicznych na realizacje zadań bieżacych jednostek zaliczonych do sektora finansów publicznych</t>
  </si>
  <si>
    <t>0960</t>
  </si>
  <si>
    <t>Środki otrzymane od pozostałych jednostek zaliczonych do sektora finansów publicznych na realizacje zadań bieżacych jednostek zaliczonych do sektora finansów publicznych</t>
  </si>
  <si>
    <t>0690</t>
  </si>
  <si>
    <t>Wykonanie dochodów w I półroczu 2014 roku</t>
  </si>
  <si>
    <t>30.06.2014</t>
  </si>
  <si>
    <t>6330</t>
  </si>
  <si>
    <t>Dotacje celowe otrzymane z budżetu państwa na realizację inwestycji i zakupów inwestycyjnych własnych gmin</t>
  </si>
  <si>
    <t xml:space="preserve">Dotacje celowe otrzymane z powiatu na inwestycje i zakupy inwestycyjne realizowane na podstawie porozumień (umów) między jednostkami samorządu terytorialnego </t>
  </si>
  <si>
    <t>Otrzymane spadki, zapisy, darowizny w postaci pieniężnej</t>
  </si>
  <si>
    <t>2007</t>
  </si>
  <si>
    <t>2009</t>
  </si>
  <si>
    <t>6207</t>
  </si>
  <si>
    <t>6209</t>
  </si>
  <si>
    <t>Dotacja celowa otrzymana z tytułu pomocy finansowej udzielenej między jednostkami samorządu terytorialnego na dofinansowanie własnych zadań inwestycyjnych i zakupów inwestycyjnych</t>
  </si>
  <si>
    <t>na 30.06.2014</t>
  </si>
  <si>
    <t>dochodów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</si>
</sst>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5">
    <font>
      <sz val="10"/>
      <name val="Arial CE"/>
      <family val="2"/>
      <charset val="238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i/>
      <sz val="7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0" fillId="0" borderId="0" xfId="0" applyBorder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4" fontId="5" fillId="2" borderId="4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/>
    <xf numFmtId="0" fontId="5" fillId="2" borderId="2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3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8" fillId="2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5" fillId="2" borderId="2" xfId="0" applyFont="1" applyFill="1" applyBorder="1" applyAlignment="1"/>
    <xf numFmtId="0" fontId="5" fillId="2" borderId="15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/>
    </xf>
    <xf numFmtId="4" fontId="14" fillId="5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6" xfId="0" applyBorder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" fontId="9" fillId="0" borderId="9" xfId="0" applyNumberFormat="1" applyFont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4" fontId="5" fillId="4" borderId="16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/>
    </xf>
    <xf numFmtId="4" fontId="9" fillId="0" borderId="9" xfId="0" applyNumberFormat="1" applyFont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5" fillId="4" borderId="1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4" fontId="9" fillId="0" borderId="2" xfId="0" applyNumberFormat="1" applyFont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4" fontId="9" fillId="0" borderId="4" xfId="0" applyNumberFormat="1" applyFont="1" applyBorder="1" applyAlignment="1">
      <alignment horizontal="right" vertical="center"/>
    </xf>
    <xf numFmtId="4" fontId="5" fillId="4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0" fontId="5" fillId="2" borderId="6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vertical="center"/>
    </xf>
    <xf numFmtId="0" fontId="9" fillId="0" borderId="9" xfId="0" applyFont="1" applyBorder="1" applyAlignment="1"/>
    <xf numFmtId="49" fontId="9" fillId="0" borderId="9" xfId="0" applyNumberFormat="1" applyFont="1" applyBorder="1" applyAlignment="1">
      <alignment horizontal="center" vertical="center"/>
    </xf>
    <xf numFmtId="0" fontId="9" fillId="0" borderId="16" xfId="0" applyFont="1" applyBorder="1" applyAlignment="1"/>
    <xf numFmtId="49" fontId="9" fillId="0" borderId="16" xfId="0" applyNumberFormat="1" applyFont="1" applyBorder="1" applyAlignment="1">
      <alignment horizontal="center" vertical="center"/>
    </xf>
    <xf numFmtId="4" fontId="14" fillId="5" borderId="6" xfId="0" applyNumberFormat="1" applyFont="1" applyFill="1" applyBorder="1" applyAlignment="1">
      <alignment horizontal="right" vertical="center"/>
    </xf>
    <xf numFmtId="0" fontId="9" fillId="0" borderId="0" xfId="0" applyFont="1"/>
    <xf numFmtId="0" fontId="5" fillId="0" borderId="14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Fill="1" applyBorder="1" applyAlignment="1"/>
    <xf numFmtId="0" fontId="9" fillId="0" borderId="6" xfId="0" applyFont="1" applyFill="1" applyBorder="1" applyAlignment="1"/>
    <xf numFmtId="49" fontId="9" fillId="0" borderId="15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4" fontId="5" fillId="4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6" xfId="0" applyFont="1" applyFill="1" applyBorder="1" applyAlignment="1"/>
    <xf numFmtId="0" fontId="11" fillId="0" borderId="16" xfId="0" applyFont="1" applyBorder="1" applyAlignment="1">
      <alignment vertical="center" wrapText="1"/>
    </xf>
    <xf numFmtId="0" fontId="9" fillId="0" borderId="9" xfId="0" applyFont="1" applyFill="1" applyBorder="1" applyAlignment="1"/>
    <xf numFmtId="0" fontId="5" fillId="2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/>
    <xf numFmtId="0" fontId="5" fillId="0" borderId="9" xfId="0" applyFont="1" applyFill="1" applyBorder="1" applyAlignment="1"/>
    <xf numFmtId="0" fontId="9" fillId="0" borderId="6" xfId="0" applyFont="1" applyBorder="1" applyAlignment="1"/>
    <xf numFmtId="0" fontId="5" fillId="2" borderId="2" xfId="0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9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>
      <pane xSplit="10" ySplit="11" topLeftCell="K111" activePane="bottomRight" state="frozen"/>
      <selection pane="topRight" activeCell="K1" sqref="K1"/>
      <selection pane="bottomLeft" activeCell="A12" sqref="A12"/>
      <selection pane="bottomRight" activeCell="H114" sqref="H114"/>
    </sheetView>
  </sheetViews>
  <sheetFormatPr defaultRowHeight="12.75"/>
  <cols>
    <col min="1" max="1" width="3.85546875" customWidth="1"/>
    <col min="2" max="2" width="4.85546875" customWidth="1"/>
    <col min="3" max="3" width="21" customWidth="1"/>
    <col min="4" max="4" width="9.85546875" customWidth="1"/>
    <col min="5" max="5" width="10.28515625" customWidth="1"/>
    <col min="6" max="6" width="10" customWidth="1"/>
    <col min="7" max="7" width="9.85546875" customWidth="1"/>
    <col min="8" max="8" width="8.42578125" customWidth="1"/>
    <col min="9" max="9" width="7.5703125" customWidth="1"/>
    <col min="10" max="10" width="7" customWidth="1"/>
    <col min="11" max="11" width="7.85546875" customWidth="1"/>
    <col min="12" max="12" width="9" customWidth="1"/>
    <col min="13" max="13" width="8.28515625" customWidth="1"/>
    <col min="14" max="14" width="7.42578125" customWidth="1"/>
    <col min="15" max="15" width="8.28515625" customWidth="1"/>
    <col min="16" max="16" width="8.5703125" customWidth="1"/>
  </cols>
  <sheetData>
    <row r="1" spans="1:16" ht="11.25" customHeight="1">
      <c r="N1" s="1" t="s">
        <v>0</v>
      </c>
    </row>
    <row r="2" spans="1:16">
      <c r="A2" s="2"/>
      <c r="B2" s="54"/>
      <c r="C2" s="55" t="s">
        <v>128</v>
      </c>
      <c r="D2" s="5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8.75" customHeight="1">
      <c r="A4" s="173" t="s">
        <v>6</v>
      </c>
      <c r="B4" s="172" t="s">
        <v>7</v>
      </c>
      <c r="C4" s="172" t="s">
        <v>8</v>
      </c>
      <c r="D4" s="27"/>
      <c r="E4" s="31"/>
      <c r="F4" s="162" t="s">
        <v>1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6">
      <c r="A5" s="174"/>
      <c r="B5" s="172"/>
      <c r="C5" s="172"/>
      <c r="D5" s="28" t="s">
        <v>2</v>
      </c>
      <c r="E5" s="32" t="s">
        <v>3</v>
      </c>
      <c r="F5" s="162" t="s">
        <v>4</v>
      </c>
      <c r="G5" s="162"/>
      <c r="H5" s="162"/>
      <c r="I5" s="162"/>
      <c r="J5" s="162"/>
      <c r="K5" s="162"/>
      <c r="L5" s="162" t="s">
        <v>5</v>
      </c>
      <c r="M5" s="162"/>
      <c r="N5" s="162"/>
      <c r="O5" s="162"/>
      <c r="P5" s="162"/>
    </row>
    <row r="6" spans="1:16" ht="14.1" customHeight="1">
      <c r="A6" s="174"/>
      <c r="B6" s="172"/>
      <c r="C6" s="172"/>
      <c r="D6" s="29" t="s">
        <v>9</v>
      </c>
      <c r="E6" s="33" t="s">
        <v>140</v>
      </c>
      <c r="F6" s="163" t="s">
        <v>10</v>
      </c>
      <c r="G6" s="165" t="s">
        <v>1</v>
      </c>
      <c r="H6" s="166"/>
      <c r="I6" s="166"/>
      <c r="J6" s="166"/>
      <c r="K6" s="166"/>
      <c r="L6" s="163" t="s">
        <v>10</v>
      </c>
      <c r="M6" s="167" t="s">
        <v>1</v>
      </c>
      <c r="N6" s="168"/>
      <c r="O6" s="168"/>
      <c r="P6" s="169"/>
    </row>
    <row r="7" spans="1:16">
      <c r="A7" s="174"/>
      <c r="B7" s="172"/>
      <c r="C7" s="172"/>
      <c r="D7" s="107" t="s">
        <v>129</v>
      </c>
      <c r="E7" s="135" t="s">
        <v>139</v>
      </c>
      <c r="F7" s="164"/>
      <c r="G7" s="170" t="s">
        <v>11</v>
      </c>
      <c r="H7" s="36" t="s">
        <v>12</v>
      </c>
      <c r="I7" s="39" t="s">
        <v>13</v>
      </c>
      <c r="J7" s="41" t="s">
        <v>14</v>
      </c>
      <c r="K7" s="39" t="s">
        <v>15</v>
      </c>
      <c r="L7" s="164"/>
      <c r="M7" s="39" t="s">
        <v>16</v>
      </c>
      <c r="N7" s="41" t="s">
        <v>17</v>
      </c>
      <c r="O7" s="39" t="s">
        <v>18</v>
      </c>
      <c r="P7" s="44" t="s">
        <v>15</v>
      </c>
    </row>
    <row r="8" spans="1:16">
      <c r="A8" s="174"/>
      <c r="B8" s="172"/>
      <c r="C8" s="172"/>
      <c r="D8" s="29"/>
      <c r="E8" s="33"/>
      <c r="F8" s="164"/>
      <c r="G8" s="171"/>
      <c r="H8" s="37" t="s">
        <v>19</v>
      </c>
      <c r="I8" s="39" t="s">
        <v>20</v>
      </c>
      <c r="J8" s="42" t="s">
        <v>21</v>
      </c>
      <c r="K8" s="39" t="s">
        <v>22</v>
      </c>
      <c r="L8" s="164"/>
      <c r="M8" s="39" t="s">
        <v>23</v>
      </c>
      <c r="N8" s="42" t="s">
        <v>24</v>
      </c>
      <c r="O8" s="39" t="s">
        <v>25</v>
      </c>
      <c r="P8" s="45" t="s">
        <v>26</v>
      </c>
    </row>
    <row r="9" spans="1:16">
      <c r="A9" s="174"/>
      <c r="B9" s="172"/>
      <c r="C9" s="172"/>
      <c r="D9" s="29"/>
      <c r="E9" s="33" t="s">
        <v>27</v>
      </c>
      <c r="F9" s="164"/>
      <c r="G9" s="171"/>
      <c r="H9" s="37" t="s">
        <v>28</v>
      </c>
      <c r="I9" s="39" t="s">
        <v>29</v>
      </c>
      <c r="J9" s="42" t="s">
        <v>30</v>
      </c>
      <c r="K9" s="39" t="s">
        <v>31</v>
      </c>
      <c r="L9" s="164"/>
      <c r="M9" s="39" t="s">
        <v>32</v>
      </c>
      <c r="N9" s="42" t="s">
        <v>33</v>
      </c>
      <c r="O9" s="39" t="s">
        <v>34</v>
      </c>
      <c r="P9" s="45" t="s">
        <v>35</v>
      </c>
    </row>
    <row r="10" spans="1:16">
      <c r="A10" s="174"/>
      <c r="B10" s="172"/>
      <c r="C10" s="172"/>
      <c r="D10" s="29"/>
      <c r="E10" s="33"/>
      <c r="F10" s="35" t="s">
        <v>36</v>
      </c>
      <c r="G10" s="171"/>
      <c r="H10" s="37" t="s">
        <v>37</v>
      </c>
      <c r="I10" s="39" t="s">
        <v>38</v>
      </c>
      <c r="J10" s="42" t="s">
        <v>39</v>
      </c>
      <c r="K10" s="39" t="s">
        <v>40</v>
      </c>
      <c r="L10" s="40" t="s">
        <v>41</v>
      </c>
      <c r="M10" s="39" t="s">
        <v>49</v>
      </c>
      <c r="N10" s="42" t="s">
        <v>42</v>
      </c>
      <c r="O10" s="39" t="s">
        <v>43</v>
      </c>
      <c r="P10" s="45" t="s">
        <v>44</v>
      </c>
    </row>
    <row r="11" spans="1:16">
      <c r="A11" s="175"/>
      <c r="B11" s="172"/>
      <c r="C11" s="172"/>
      <c r="D11" s="30"/>
      <c r="E11" s="34"/>
      <c r="F11" s="17"/>
      <c r="G11" s="171"/>
      <c r="H11" s="38" t="s">
        <v>45</v>
      </c>
      <c r="I11" s="39" t="s">
        <v>46</v>
      </c>
      <c r="J11" s="43"/>
      <c r="K11" s="39" t="s">
        <v>47</v>
      </c>
      <c r="L11" s="16" t="s">
        <v>48</v>
      </c>
      <c r="M11" s="39"/>
      <c r="N11" s="43" t="s">
        <v>50</v>
      </c>
      <c r="O11" s="39" t="s">
        <v>51</v>
      </c>
      <c r="P11" s="43" t="s">
        <v>52</v>
      </c>
    </row>
    <row r="12" spans="1:16">
      <c r="A12" s="5">
        <v>1</v>
      </c>
      <c r="B12" s="5">
        <v>2</v>
      </c>
      <c r="C12" s="5">
        <v>3</v>
      </c>
      <c r="D12" s="5">
        <v>4</v>
      </c>
      <c r="E12" s="19">
        <v>5</v>
      </c>
      <c r="F12" s="5">
        <v>6</v>
      </c>
      <c r="G12" s="6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97" t="s">
        <v>53</v>
      </c>
      <c r="B13" s="178" t="s">
        <v>54</v>
      </c>
      <c r="C13" s="179"/>
      <c r="D13" s="18">
        <f t="shared" ref="D13:P13" si="0">SUM(D14:D15)</f>
        <v>120310.38</v>
      </c>
      <c r="E13" s="18">
        <f t="shared" si="0"/>
        <v>119104.16</v>
      </c>
      <c r="F13" s="18">
        <f t="shared" si="0"/>
        <v>119104.16</v>
      </c>
      <c r="G13" s="18">
        <f t="shared" si="0"/>
        <v>93.78</v>
      </c>
      <c r="H13" s="18">
        <f t="shared" si="0"/>
        <v>119010.38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</row>
    <row r="14" spans="1:16" ht="87" customHeight="1">
      <c r="A14" s="176"/>
      <c r="B14" s="81" t="s">
        <v>117</v>
      </c>
      <c r="C14" s="111" t="s">
        <v>108</v>
      </c>
      <c r="D14" s="24">
        <v>1300</v>
      </c>
      <c r="E14" s="25">
        <f>G14</f>
        <v>93.78</v>
      </c>
      <c r="F14" s="24">
        <f>(G14+H14+I14+J14+K14)</f>
        <v>93.78</v>
      </c>
      <c r="G14" s="24">
        <v>93.78</v>
      </c>
      <c r="H14" s="24">
        <v>0</v>
      </c>
      <c r="I14" s="24">
        <v>0</v>
      </c>
      <c r="J14" s="24">
        <v>0</v>
      </c>
      <c r="K14" s="24">
        <v>0</v>
      </c>
      <c r="L14" s="24">
        <f t="shared" ref="L14:L15" si="1">SUM(M14:P14)</f>
        <v>0</v>
      </c>
      <c r="M14" s="24">
        <v>0</v>
      </c>
      <c r="N14" s="24">
        <v>0</v>
      </c>
      <c r="O14" s="24">
        <v>0</v>
      </c>
      <c r="P14" s="24">
        <v>0</v>
      </c>
    </row>
    <row r="15" spans="1:16" ht="69" customHeight="1">
      <c r="A15" s="176"/>
      <c r="B15" s="49">
        <v>2010</v>
      </c>
      <c r="C15" s="112" t="s">
        <v>105</v>
      </c>
      <c r="D15" s="24">
        <v>119010.38</v>
      </c>
      <c r="E15" s="25">
        <f t="shared" ref="E15:E21" si="2">SUM(F15+L15)</f>
        <v>119010.38</v>
      </c>
      <c r="F15" s="24">
        <f>(G15+H15+I15+J15+K15)</f>
        <v>119010.38</v>
      </c>
      <c r="G15" s="24">
        <v>0</v>
      </c>
      <c r="H15" s="24">
        <v>119010.38</v>
      </c>
      <c r="I15" s="24">
        <v>0</v>
      </c>
      <c r="J15" s="24">
        <v>0</v>
      </c>
      <c r="K15" s="24">
        <v>0</v>
      </c>
      <c r="L15" s="24">
        <f t="shared" si="1"/>
        <v>0</v>
      </c>
      <c r="M15" s="24">
        <v>0</v>
      </c>
      <c r="N15" s="24">
        <v>0</v>
      </c>
      <c r="O15" s="24">
        <v>0</v>
      </c>
      <c r="P15" s="24">
        <v>0</v>
      </c>
    </row>
    <row r="16" spans="1:16">
      <c r="A16" s="97">
        <v>100</v>
      </c>
      <c r="B16" s="178" t="s">
        <v>55</v>
      </c>
      <c r="C16" s="179"/>
      <c r="D16" s="18">
        <f>SUM(D17:D19)</f>
        <v>50000</v>
      </c>
      <c r="E16" s="18">
        <f t="shared" ref="E16:P16" si="3">SUM(E17:E19)</f>
        <v>29406</v>
      </c>
      <c r="F16" s="18">
        <f t="shared" si="3"/>
        <v>29406</v>
      </c>
      <c r="G16" s="18">
        <f t="shared" si="3"/>
        <v>29406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</row>
    <row r="17" spans="1:16" ht="22.5">
      <c r="A17" s="182"/>
      <c r="B17" s="8" t="s">
        <v>101</v>
      </c>
      <c r="C17" s="85" t="s">
        <v>102</v>
      </c>
      <c r="D17" s="13">
        <v>50000</v>
      </c>
      <c r="E17" s="12">
        <f t="shared" ref="E17:E19" si="4">SUM(F17+L17)</f>
        <v>27722.5</v>
      </c>
      <c r="F17" s="13">
        <f>G17+H17+I17+J17+K17</f>
        <v>27722.5</v>
      </c>
      <c r="G17" s="13">
        <v>27722.5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</row>
    <row r="18" spans="1:16">
      <c r="A18" s="182"/>
      <c r="B18" s="3" t="s">
        <v>64</v>
      </c>
      <c r="C18" s="7" t="s">
        <v>65</v>
      </c>
      <c r="D18" s="13">
        <v>0</v>
      </c>
      <c r="E18" s="12">
        <f t="shared" si="4"/>
        <v>8.8000000000000007</v>
      </c>
      <c r="F18" s="13">
        <f t="shared" ref="F18:F19" si="5">G18+H18+I18+J18+K18</f>
        <v>8.8000000000000007</v>
      </c>
      <c r="G18" s="13">
        <v>8.8000000000000007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  <c r="P18" s="13">
        <v>0</v>
      </c>
    </row>
    <row r="19" spans="1:16" ht="33.75">
      <c r="A19" s="182"/>
      <c r="B19" s="3" t="s">
        <v>89</v>
      </c>
      <c r="C19" s="85" t="s">
        <v>90</v>
      </c>
      <c r="D19" s="13">
        <v>0</v>
      </c>
      <c r="E19" s="12">
        <f t="shared" si="4"/>
        <v>1674.7</v>
      </c>
      <c r="F19" s="13">
        <f t="shared" si="5"/>
        <v>1674.7</v>
      </c>
      <c r="G19" s="13">
        <v>1674.7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  <c r="P19" s="13">
        <v>0</v>
      </c>
    </row>
    <row r="20" spans="1:16" ht="45">
      <c r="A20" s="50">
        <v>400</v>
      </c>
      <c r="B20" s="10"/>
      <c r="C20" s="51" t="s">
        <v>112</v>
      </c>
      <c r="D20" s="52">
        <f>SUM(D21:D22)</f>
        <v>131000</v>
      </c>
      <c r="E20" s="52">
        <f t="shared" si="2"/>
        <v>59781.88</v>
      </c>
      <c r="F20" s="52">
        <f>SUM(G20:K20)</f>
        <v>59781.88</v>
      </c>
      <c r="G20" s="52">
        <f t="shared" ref="G20:P20" si="6">SUM(G21:G22)</f>
        <v>59781.88</v>
      </c>
      <c r="H20" s="52">
        <f t="shared" si="6"/>
        <v>0</v>
      </c>
      <c r="I20" s="52">
        <f t="shared" si="6"/>
        <v>0</v>
      </c>
      <c r="J20" s="52">
        <f t="shared" si="6"/>
        <v>0</v>
      </c>
      <c r="K20" s="52">
        <f t="shared" si="6"/>
        <v>0</v>
      </c>
      <c r="L20" s="52">
        <f t="shared" si="6"/>
        <v>0</v>
      </c>
      <c r="M20" s="52">
        <f t="shared" si="6"/>
        <v>0</v>
      </c>
      <c r="N20" s="52">
        <f t="shared" si="6"/>
        <v>0</v>
      </c>
      <c r="O20" s="52">
        <f t="shared" si="6"/>
        <v>0</v>
      </c>
      <c r="P20" s="52">
        <f t="shared" si="6"/>
        <v>0</v>
      </c>
    </row>
    <row r="21" spans="1:16">
      <c r="A21" s="177"/>
      <c r="B21" s="8" t="s">
        <v>119</v>
      </c>
      <c r="C21" s="9" t="s">
        <v>57</v>
      </c>
      <c r="D21" s="13">
        <v>130000</v>
      </c>
      <c r="E21" s="12">
        <f t="shared" si="2"/>
        <v>59466.1</v>
      </c>
      <c r="F21" s="13">
        <f>SUM(G21)</f>
        <v>59466.1</v>
      </c>
      <c r="G21" s="13">
        <v>59466.1</v>
      </c>
      <c r="H21" s="13"/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  <row r="22" spans="1:16">
      <c r="A22" s="177"/>
      <c r="B22" s="8" t="s">
        <v>120</v>
      </c>
      <c r="C22" s="7" t="s">
        <v>59</v>
      </c>
      <c r="D22" s="13">
        <v>1000</v>
      </c>
      <c r="E22" s="12">
        <f t="shared" ref="E22" si="7">SUM(F22+L22)</f>
        <v>315.77999999999997</v>
      </c>
      <c r="F22" s="13">
        <f>SUM(G22:K22)</f>
        <v>315.77999999999997</v>
      </c>
      <c r="G22" s="13">
        <v>315.77999999999997</v>
      </c>
      <c r="H22" s="13"/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</row>
    <row r="23" spans="1:16">
      <c r="A23" s="125"/>
      <c r="B23" s="90"/>
      <c r="C23" s="60"/>
      <c r="D23" s="61"/>
      <c r="E23" s="62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>
      <c r="A24" s="126"/>
      <c r="B24" s="92"/>
      <c r="C24" s="64"/>
      <c r="D24" s="65"/>
      <c r="E24" s="66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>
      <c r="A25" s="119">
        <v>600</v>
      </c>
      <c r="B25" s="120"/>
      <c r="C25" s="121" t="s">
        <v>60</v>
      </c>
      <c r="D25" s="122">
        <f>SUM(D26:D29)</f>
        <v>606042</v>
      </c>
      <c r="E25" s="122">
        <f t="shared" ref="E25:P25" si="8">SUM(E26:E29)</f>
        <v>41266.799999999996</v>
      </c>
      <c r="F25" s="122">
        <f t="shared" si="8"/>
        <v>4725.1000000000004</v>
      </c>
      <c r="G25" s="122">
        <f t="shared" si="8"/>
        <v>4725.1000000000004</v>
      </c>
      <c r="H25" s="122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si="8"/>
        <v>0</v>
      </c>
      <c r="L25" s="122">
        <f t="shared" si="8"/>
        <v>36541.699999999997</v>
      </c>
      <c r="M25" s="122">
        <f t="shared" si="8"/>
        <v>0</v>
      </c>
      <c r="N25" s="122">
        <f t="shared" si="8"/>
        <v>0</v>
      </c>
      <c r="O25" s="122">
        <f t="shared" si="8"/>
        <v>36541.699999999997</v>
      </c>
      <c r="P25" s="122">
        <f t="shared" si="8"/>
        <v>0</v>
      </c>
    </row>
    <row r="26" spans="1:16" ht="11.25" customHeight="1">
      <c r="A26" s="180"/>
      <c r="B26" s="8" t="s">
        <v>61</v>
      </c>
      <c r="C26" s="7" t="s">
        <v>62</v>
      </c>
      <c r="D26" s="13">
        <v>11812</v>
      </c>
      <c r="E26" s="12">
        <f t="shared" ref="E26:E27" si="9">SUM(F26+L26)</f>
        <v>4725.1000000000004</v>
      </c>
      <c r="F26" s="13">
        <f>G26+H26+I26+J26+K26</f>
        <v>4725.1000000000004</v>
      </c>
      <c r="G26" s="13">
        <v>4725.1000000000004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</row>
    <row r="27" spans="1:16" ht="58.5" customHeight="1">
      <c r="A27" s="181"/>
      <c r="B27" s="49">
        <v>6290</v>
      </c>
      <c r="C27" s="111" t="s">
        <v>122</v>
      </c>
      <c r="D27" s="79">
        <v>13986</v>
      </c>
      <c r="E27" s="80">
        <f t="shared" si="9"/>
        <v>36541.699999999997</v>
      </c>
      <c r="F27" s="79">
        <f>G27+H27+I27+J27+K27</f>
        <v>0</v>
      </c>
      <c r="G27" s="79">
        <v>0</v>
      </c>
      <c r="H27" s="24">
        <v>0</v>
      </c>
      <c r="I27" s="24">
        <v>0</v>
      </c>
      <c r="J27" s="24">
        <v>0</v>
      </c>
      <c r="K27" s="24">
        <v>0</v>
      </c>
      <c r="L27" s="46">
        <f>SUM(M27:P27)</f>
        <v>36541.699999999997</v>
      </c>
      <c r="M27" s="24">
        <v>0</v>
      </c>
      <c r="N27" s="24">
        <v>0</v>
      </c>
      <c r="O27" s="24">
        <v>36541.699999999997</v>
      </c>
      <c r="P27" s="24">
        <v>0</v>
      </c>
    </row>
    <row r="28" spans="1:16" ht="60" customHeight="1">
      <c r="A28" s="181"/>
      <c r="B28" s="81" t="s">
        <v>130</v>
      </c>
      <c r="C28" s="85" t="s">
        <v>131</v>
      </c>
      <c r="D28" s="79">
        <v>500244</v>
      </c>
      <c r="E28" s="80">
        <f t="shared" ref="E28" si="10">SUM(F28+L28)</f>
        <v>0</v>
      </c>
      <c r="F28" s="79">
        <f>G28+H28+I28+J28+K28</f>
        <v>0</v>
      </c>
      <c r="G28" s="79"/>
      <c r="H28" s="24">
        <v>0</v>
      </c>
      <c r="I28" s="24">
        <v>0</v>
      </c>
      <c r="J28" s="24">
        <v>0</v>
      </c>
      <c r="K28" s="24">
        <v>0</v>
      </c>
      <c r="L28" s="46">
        <f>SUM(M28:P28)</f>
        <v>0</v>
      </c>
      <c r="M28" s="24">
        <v>0</v>
      </c>
      <c r="N28" s="24">
        <v>0</v>
      </c>
      <c r="O28" s="24">
        <v>0</v>
      </c>
      <c r="P28" s="24">
        <v>0</v>
      </c>
    </row>
    <row r="29" spans="1:16" ht="83.25" customHeight="1">
      <c r="A29" s="181"/>
      <c r="B29" s="49">
        <v>6620</v>
      </c>
      <c r="C29" s="111" t="s">
        <v>132</v>
      </c>
      <c r="D29" s="79">
        <v>80000</v>
      </c>
      <c r="E29" s="80">
        <f t="shared" ref="E29" si="11">SUM(F29+L29)</f>
        <v>0</v>
      </c>
      <c r="F29" s="79">
        <f>G29+H29+I29+J29+K29</f>
        <v>0</v>
      </c>
      <c r="G29" s="79">
        <v>0</v>
      </c>
      <c r="H29" s="24">
        <v>0</v>
      </c>
      <c r="I29" s="24">
        <v>0</v>
      </c>
      <c r="J29" s="24">
        <v>0</v>
      </c>
      <c r="K29" s="24">
        <v>0</v>
      </c>
      <c r="L29" s="46">
        <f>SUM(M29:P29)</f>
        <v>0</v>
      </c>
      <c r="M29" s="24">
        <v>0</v>
      </c>
      <c r="N29" s="24">
        <v>0</v>
      </c>
      <c r="O29" s="24">
        <v>0</v>
      </c>
      <c r="P29" s="24">
        <v>0</v>
      </c>
    </row>
    <row r="30" spans="1:16">
      <c r="A30" s="97">
        <v>700</v>
      </c>
      <c r="B30" s="10"/>
      <c r="C30" s="133" t="s">
        <v>63</v>
      </c>
      <c r="D30" s="18">
        <f>SUM(D31:D40)</f>
        <v>1027854</v>
      </c>
      <c r="E30" s="18">
        <f t="shared" ref="E30:E35" si="12">SUM(F30+L30)</f>
        <v>808825.98</v>
      </c>
      <c r="F30" s="11">
        <f t="shared" ref="F30:F35" si="13">G30+H30+I30+J30+K30</f>
        <v>84290.98000000001</v>
      </c>
      <c r="G30" s="18">
        <f>SUM(G31:G40)</f>
        <v>84290.98000000001</v>
      </c>
      <c r="H30" s="18">
        <f>SUM(H31:H40)</f>
        <v>0</v>
      </c>
      <c r="I30" s="18">
        <f>SUM(I31:I40)</f>
        <v>0</v>
      </c>
      <c r="J30" s="18">
        <f>SUM(J31:J40)</f>
        <v>0</v>
      </c>
      <c r="K30" s="18">
        <f>SUM(K31:K40)</f>
        <v>0</v>
      </c>
      <c r="L30" s="18">
        <f>SUM(M30:P30)</f>
        <v>724535</v>
      </c>
      <c r="M30" s="18">
        <f>SUM(M31:M40)</f>
        <v>33755</v>
      </c>
      <c r="N30" s="18">
        <f>SUM(N31:N40)</f>
        <v>0</v>
      </c>
      <c r="O30" s="18">
        <v>0</v>
      </c>
      <c r="P30" s="18">
        <f>SUM(P31:P40)</f>
        <v>690780</v>
      </c>
    </row>
    <row r="31" spans="1:16" ht="37.5" customHeight="1">
      <c r="A31" s="57"/>
      <c r="B31" s="81" t="s">
        <v>116</v>
      </c>
      <c r="C31" s="115" t="s">
        <v>110</v>
      </c>
      <c r="D31" s="24">
        <v>5716</v>
      </c>
      <c r="E31" s="25">
        <f t="shared" si="12"/>
        <v>2656</v>
      </c>
      <c r="F31" s="24">
        <f t="shared" si="13"/>
        <v>2656</v>
      </c>
      <c r="G31" s="24">
        <v>2656</v>
      </c>
      <c r="H31" s="24">
        <v>0</v>
      </c>
      <c r="I31" s="24">
        <v>0</v>
      </c>
      <c r="J31" s="24">
        <v>0</v>
      </c>
      <c r="K31" s="24">
        <v>0</v>
      </c>
      <c r="L31" s="24">
        <f>SUM(M31:P31)</f>
        <v>0</v>
      </c>
      <c r="M31" s="24">
        <v>0</v>
      </c>
      <c r="N31" s="24">
        <v>0</v>
      </c>
      <c r="O31" s="24">
        <v>0</v>
      </c>
      <c r="P31" s="24">
        <v>0</v>
      </c>
    </row>
    <row r="32" spans="1:16" ht="88.5" customHeight="1">
      <c r="A32" s="58"/>
      <c r="B32" s="81" t="s">
        <v>117</v>
      </c>
      <c r="C32" s="85" t="s">
        <v>108</v>
      </c>
      <c r="D32" s="24">
        <v>135000</v>
      </c>
      <c r="E32" s="25">
        <f t="shared" si="12"/>
        <v>80353.600000000006</v>
      </c>
      <c r="F32" s="24">
        <f t="shared" si="13"/>
        <v>80353.600000000006</v>
      </c>
      <c r="G32" s="24">
        <v>80353.600000000006</v>
      </c>
      <c r="H32" s="24">
        <v>0</v>
      </c>
      <c r="I32" s="24">
        <v>0</v>
      </c>
      <c r="J32" s="24">
        <v>0</v>
      </c>
      <c r="K32" s="24">
        <v>0</v>
      </c>
      <c r="L32" s="24">
        <f t="shared" ref="L32:L40" si="14">SUM(M32:P32)</f>
        <v>0</v>
      </c>
      <c r="M32" s="24">
        <v>0</v>
      </c>
      <c r="N32" s="24">
        <v>0</v>
      </c>
      <c r="O32" s="24">
        <v>0</v>
      </c>
      <c r="P32" s="24">
        <v>0</v>
      </c>
    </row>
    <row r="33" spans="1:16" ht="45.75" customHeight="1">
      <c r="A33" s="58"/>
      <c r="B33" s="81" t="s">
        <v>118</v>
      </c>
      <c r="C33" s="112" t="s">
        <v>109</v>
      </c>
      <c r="D33" s="24">
        <v>190000</v>
      </c>
      <c r="E33" s="25">
        <f t="shared" si="12"/>
        <v>33755</v>
      </c>
      <c r="F33" s="24">
        <f t="shared" si="13"/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f>SUM(M33:P33)</f>
        <v>33755</v>
      </c>
      <c r="M33" s="24">
        <v>33755</v>
      </c>
      <c r="N33" s="24">
        <v>0</v>
      </c>
      <c r="O33" s="24">
        <v>0</v>
      </c>
      <c r="P33" s="24">
        <v>0</v>
      </c>
    </row>
    <row r="34" spans="1:16">
      <c r="A34" s="58"/>
      <c r="B34" s="8" t="s">
        <v>119</v>
      </c>
      <c r="C34" s="9" t="s">
        <v>57</v>
      </c>
      <c r="D34" s="13">
        <v>1200</v>
      </c>
      <c r="E34" s="12">
        <f t="shared" si="12"/>
        <v>758.81</v>
      </c>
      <c r="F34" s="13">
        <f t="shared" si="13"/>
        <v>758.81</v>
      </c>
      <c r="G34" s="13">
        <v>758.81</v>
      </c>
      <c r="H34" s="24">
        <v>0</v>
      </c>
      <c r="I34" s="13">
        <v>0</v>
      </c>
      <c r="J34" s="13">
        <v>0</v>
      </c>
      <c r="K34" s="13">
        <v>0</v>
      </c>
      <c r="L34" s="24">
        <f t="shared" si="14"/>
        <v>0</v>
      </c>
      <c r="M34" s="13">
        <v>0</v>
      </c>
      <c r="N34" s="13">
        <v>0</v>
      </c>
      <c r="O34" s="13">
        <v>0</v>
      </c>
      <c r="P34" s="13">
        <v>0</v>
      </c>
    </row>
    <row r="35" spans="1:16">
      <c r="A35" s="58"/>
      <c r="B35" s="81" t="s">
        <v>120</v>
      </c>
      <c r="C35" s="26" t="s">
        <v>59</v>
      </c>
      <c r="D35" s="79">
        <v>500</v>
      </c>
      <c r="E35" s="80">
        <f t="shared" si="12"/>
        <v>241.66</v>
      </c>
      <c r="F35" s="79">
        <f t="shared" si="13"/>
        <v>241.66</v>
      </c>
      <c r="G35" s="79">
        <v>241.66</v>
      </c>
      <c r="H35" s="24">
        <v>0</v>
      </c>
      <c r="I35" s="79">
        <v>0</v>
      </c>
      <c r="J35" s="79">
        <v>0</v>
      </c>
      <c r="K35" s="79">
        <v>0</v>
      </c>
      <c r="L35" s="24">
        <f t="shared" si="14"/>
        <v>0</v>
      </c>
      <c r="M35" s="79">
        <v>0</v>
      </c>
      <c r="N35" s="79">
        <v>0</v>
      </c>
      <c r="O35" s="79"/>
      <c r="P35" s="79">
        <v>0</v>
      </c>
    </row>
    <row r="36" spans="1:16" ht="13.5" customHeight="1">
      <c r="A36" s="58"/>
      <c r="B36" s="81" t="s">
        <v>61</v>
      </c>
      <c r="C36" s="26" t="s">
        <v>62</v>
      </c>
      <c r="D36" s="79">
        <v>0</v>
      </c>
      <c r="E36" s="80">
        <f>SUM(F36+L36)</f>
        <v>280.91000000000003</v>
      </c>
      <c r="F36" s="79">
        <f>G36+H36+I36+J36+K36</f>
        <v>280.91000000000003</v>
      </c>
      <c r="G36" s="79">
        <v>280.91000000000003</v>
      </c>
      <c r="H36" s="79">
        <v>0</v>
      </c>
      <c r="I36" s="79">
        <v>0</v>
      </c>
      <c r="J36" s="79">
        <v>0</v>
      </c>
      <c r="K36" s="79">
        <v>0</v>
      </c>
      <c r="L36" s="24">
        <f t="shared" si="14"/>
        <v>0</v>
      </c>
      <c r="M36" s="79">
        <v>0</v>
      </c>
      <c r="N36" s="79">
        <v>0</v>
      </c>
      <c r="O36" s="79">
        <v>0</v>
      </c>
      <c r="P36" s="79">
        <v>0</v>
      </c>
    </row>
    <row r="37" spans="1:16" ht="13.5" customHeight="1">
      <c r="A37" s="89"/>
      <c r="B37" s="90"/>
      <c r="C37" s="60"/>
      <c r="D37" s="61"/>
      <c r="E37" s="62"/>
      <c r="F37" s="61"/>
      <c r="G37" s="61"/>
      <c r="H37" s="61"/>
      <c r="I37" s="61"/>
      <c r="J37" s="61"/>
      <c r="K37" s="61"/>
      <c r="L37" s="68"/>
      <c r="M37" s="61"/>
      <c r="N37" s="61"/>
      <c r="O37" s="61"/>
      <c r="P37" s="61"/>
    </row>
    <row r="38" spans="1:16" ht="13.5" customHeight="1">
      <c r="A38" s="131"/>
      <c r="B38" s="123"/>
      <c r="C38" s="124"/>
      <c r="D38" s="108"/>
      <c r="E38" s="109"/>
      <c r="F38" s="108"/>
      <c r="G38" s="108"/>
      <c r="H38" s="108"/>
      <c r="I38" s="108"/>
      <c r="J38" s="108"/>
      <c r="K38" s="108"/>
      <c r="L38" s="110"/>
      <c r="M38" s="108"/>
      <c r="N38" s="108"/>
      <c r="O38" s="108"/>
      <c r="P38" s="108"/>
    </row>
    <row r="39" spans="1:16" ht="6" customHeight="1">
      <c r="A39" s="91"/>
      <c r="B39" s="92"/>
      <c r="C39" s="64"/>
      <c r="D39" s="65"/>
      <c r="E39" s="66"/>
      <c r="F39" s="65"/>
      <c r="G39" s="65"/>
      <c r="H39" s="65"/>
      <c r="I39" s="65"/>
      <c r="J39" s="65"/>
      <c r="K39" s="65"/>
      <c r="L39" s="70"/>
      <c r="M39" s="65"/>
      <c r="N39" s="65"/>
      <c r="O39" s="65"/>
      <c r="P39" s="65"/>
    </row>
    <row r="40" spans="1:16" ht="102.75" customHeight="1">
      <c r="A40" s="58"/>
      <c r="B40" s="139">
        <v>6207</v>
      </c>
      <c r="C40" s="111" t="s">
        <v>104</v>
      </c>
      <c r="D40" s="88">
        <v>695438</v>
      </c>
      <c r="E40" s="141">
        <f>SUM(F40+L40)</f>
        <v>690780</v>
      </c>
      <c r="F40" s="88">
        <f>G40+H40+I40+J40+K40</f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f t="shared" si="14"/>
        <v>690780</v>
      </c>
      <c r="M40" s="88">
        <v>0</v>
      </c>
      <c r="N40" s="88">
        <v>0</v>
      </c>
      <c r="O40" s="88">
        <v>0</v>
      </c>
      <c r="P40" s="88">
        <v>690780</v>
      </c>
    </row>
    <row r="41" spans="1:16">
      <c r="A41" s="97">
        <v>750</v>
      </c>
      <c r="B41" s="178" t="s">
        <v>66</v>
      </c>
      <c r="C41" s="179"/>
      <c r="D41" s="18">
        <f>SUM(D42:D52)</f>
        <v>519664.18999999994</v>
      </c>
      <c r="E41" s="18">
        <f t="shared" ref="E41:P41" si="15">SUM(E42:E52)</f>
        <v>27523.469999999998</v>
      </c>
      <c r="F41" s="18">
        <f t="shared" si="15"/>
        <v>27523.469999999998</v>
      </c>
      <c r="G41" s="18">
        <f t="shared" si="15"/>
        <v>5425.47</v>
      </c>
      <c r="H41" s="18">
        <f t="shared" si="15"/>
        <v>22098</v>
      </c>
      <c r="I41" s="18">
        <f t="shared" si="15"/>
        <v>0</v>
      </c>
      <c r="J41" s="18">
        <f t="shared" si="15"/>
        <v>0</v>
      </c>
      <c r="K41" s="18">
        <f t="shared" si="15"/>
        <v>0</v>
      </c>
      <c r="L41" s="18">
        <f t="shared" si="15"/>
        <v>0</v>
      </c>
      <c r="M41" s="18">
        <f t="shared" si="15"/>
        <v>0</v>
      </c>
      <c r="N41" s="18">
        <f t="shared" si="15"/>
        <v>0</v>
      </c>
      <c r="O41" s="18">
        <f t="shared" si="15"/>
        <v>0</v>
      </c>
      <c r="P41" s="18">
        <f t="shared" si="15"/>
        <v>0</v>
      </c>
    </row>
    <row r="42" spans="1:16" ht="16.5" customHeight="1">
      <c r="A42" s="136"/>
      <c r="B42" s="8" t="s">
        <v>61</v>
      </c>
      <c r="C42" s="7" t="s">
        <v>62</v>
      </c>
      <c r="D42" s="13">
        <v>11812</v>
      </c>
      <c r="E42" s="12">
        <f t="shared" ref="E42:E47" si="16">SUM(F42+L42)</f>
        <v>1771.91</v>
      </c>
      <c r="F42" s="13">
        <f>G42+H42+I42+J42+K42</f>
        <v>1771.91</v>
      </c>
      <c r="G42" s="13">
        <v>1771.91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ht="66.75" customHeight="1">
      <c r="A43" s="137"/>
      <c r="B43" s="49">
        <v>2010</v>
      </c>
      <c r="C43" s="85" t="s">
        <v>105</v>
      </c>
      <c r="D43" s="24">
        <v>40992</v>
      </c>
      <c r="E43" s="25">
        <f t="shared" si="16"/>
        <v>22098</v>
      </c>
      <c r="F43" s="24">
        <f>G43+H43+I43+J43+K43</f>
        <v>22098</v>
      </c>
      <c r="G43" s="24">
        <v>0</v>
      </c>
      <c r="H43" s="24">
        <v>22098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</row>
    <row r="44" spans="1:16" ht="56.25" customHeight="1">
      <c r="A44" s="138"/>
      <c r="B44" s="4">
        <v>2360</v>
      </c>
      <c r="C44" s="85" t="s">
        <v>106</v>
      </c>
      <c r="D44" s="76">
        <v>5</v>
      </c>
      <c r="E44" s="77">
        <f t="shared" si="16"/>
        <v>3.1</v>
      </c>
      <c r="F44" s="76">
        <f>G44+H44+I44+J44+K44</f>
        <v>3.1</v>
      </c>
      <c r="G44" s="76">
        <v>3.1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</row>
    <row r="45" spans="1:16" ht="12.75" customHeight="1">
      <c r="A45" s="95"/>
      <c r="B45" s="49" t="s">
        <v>58</v>
      </c>
      <c r="C45" s="26" t="s">
        <v>59</v>
      </c>
      <c r="D45" s="79">
        <v>0</v>
      </c>
      <c r="E45" s="80">
        <f t="shared" si="16"/>
        <v>0.46</v>
      </c>
      <c r="F45" s="79">
        <f t="shared" ref="F45" si="17">G45+H45+I45+J45+K45</f>
        <v>0.46</v>
      </c>
      <c r="G45" s="79">
        <v>0.46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24">
        <v>0</v>
      </c>
      <c r="P45" s="79">
        <v>0</v>
      </c>
    </row>
    <row r="46" spans="1:16" ht="32.25" customHeight="1">
      <c r="A46" s="95"/>
      <c r="B46" s="81" t="s">
        <v>125</v>
      </c>
      <c r="C46" s="117" t="s">
        <v>133</v>
      </c>
      <c r="D46" s="24">
        <v>3350</v>
      </c>
      <c r="E46" s="77">
        <f t="shared" si="16"/>
        <v>3650</v>
      </c>
      <c r="F46" s="76">
        <f>G46+H46+I46+J46+K46</f>
        <v>3650</v>
      </c>
      <c r="G46" s="76">
        <v>3650</v>
      </c>
      <c r="H46" s="76">
        <v>0</v>
      </c>
      <c r="I46" s="76">
        <v>0</v>
      </c>
      <c r="J46" s="76">
        <v>0</v>
      </c>
      <c r="K46" s="76">
        <v>0</v>
      </c>
      <c r="L46" s="76">
        <f>SUM(M46:P46)</f>
        <v>0</v>
      </c>
      <c r="M46" s="76">
        <v>0</v>
      </c>
      <c r="N46" s="76">
        <v>0</v>
      </c>
      <c r="O46" s="76"/>
      <c r="P46" s="76">
        <v>0</v>
      </c>
    </row>
    <row r="47" spans="1:16" ht="102.75" customHeight="1">
      <c r="A47" s="95"/>
      <c r="B47" s="81" t="s">
        <v>134</v>
      </c>
      <c r="C47" s="112" t="s">
        <v>104</v>
      </c>
      <c r="D47" s="24">
        <v>86092.93</v>
      </c>
      <c r="E47" s="25">
        <f t="shared" si="16"/>
        <v>0</v>
      </c>
      <c r="F47" s="24">
        <f>G47+H47+I47+J47+K47</f>
        <v>0</v>
      </c>
      <c r="G47" s="24"/>
      <c r="H47" s="24">
        <v>0</v>
      </c>
      <c r="I47" s="24">
        <v>0</v>
      </c>
      <c r="J47" s="24">
        <v>0</v>
      </c>
      <c r="K47" s="24">
        <v>0</v>
      </c>
      <c r="L47" s="24">
        <f>SUM(M47:P47)</f>
        <v>0</v>
      </c>
      <c r="M47" s="24">
        <v>0</v>
      </c>
      <c r="N47" s="24">
        <v>0</v>
      </c>
      <c r="O47" s="24"/>
      <c r="P47" s="24">
        <v>0</v>
      </c>
    </row>
    <row r="48" spans="1:16" ht="44.25" customHeight="1">
      <c r="A48" s="125"/>
      <c r="B48" s="90"/>
      <c r="C48" s="113"/>
      <c r="D48" s="68"/>
      <c r="E48" s="69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1:16" ht="41.25" customHeight="1">
      <c r="A49" s="126"/>
      <c r="B49" s="92"/>
      <c r="C49" s="114"/>
      <c r="D49" s="70"/>
      <c r="E49" s="71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100.5" customHeight="1">
      <c r="A50" s="95"/>
      <c r="B50" s="139" t="s">
        <v>135</v>
      </c>
      <c r="C50" s="111" t="s">
        <v>104</v>
      </c>
      <c r="D50" s="88">
        <v>15192.87</v>
      </c>
      <c r="E50" s="142">
        <f t="shared" ref="E50:E52" si="18">SUM(F50+L50)</f>
        <v>0</v>
      </c>
      <c r="F50" s="143">
        <f t="shared" ref="F50:F52" si="19">G50+H50+I50+J50+K50</f>
        <v>0</v>
      </c>
      <c r="G50" s="143"/>
      <c r="H50" s="143">
        <v>0</v>
      </c>
      <c r="I50" s="143">
        <v>0</v>
      </c>
      <c r="J50" s="143">
        <v>0</v>
      </c>
      <c r="K50" s="143">
        <v>0</v>
      </c>
      <c r="L50" s="143">
        <f t="shared" ref="L50:L52" si="20">SUM(M50:P50)</f>
        <v>0</v>
      </c>
      <c r="M50" s="143">
        <v>0</v>
      </c>
      <c r="N50" s="143">
        <v>0</v>
      </c>
      <c r="O50" s="143"/>
      <c r="P50" s="143">
        <v>0</v>
      </c>
    </row>
    <row r="51" spans="1:16" ht="109.5" customHeight="1">
      <c r="A51" s="95"/>
      <c r="B51" s="81" t="s">
        <v>136</v>
      </c>
      <c r="C51" s="112" t="s">
        <v>104</v>
      </c>
      <c r="D51" s="24">
        <v>307886.48</v>
      </c>
      <c r="E51" s="77">
        <f t="shared" si="18"/>
        <v>0</v>
      </c>
      <c r="F51" s="76">
        <f t="shared" si="19"/>
        <v>0</v>
      </c>
      <c r="G51" s="76"/>
      <c r="H51" s="76">
        <v>0</v>
      </c>
      <c r="I51" s="76">
        <v>0</v>
      </c>
      <c r="J51" s="76">
        <v>0</v>
      </c>
      <c r="K51" s="76">
        <v>0</v>
      </c>
      <c r="L51" s="76">
        <f t="shared" si="20"/>
        <v>0</v>
      </c>
      <c r="M51" s="76">
        <v>0</v>
      </c>
      <c r="N51" s="76">
        <v>0</v>
      </c>
      <c r="O51" s="76"/>
      <c r="P51" s="76">
        <v>0</v>
      </c>
    </row>
    <row r="52" spans="1:16" ht="99.75" customHeight="1">
      <c r="A52" s="95"/>
      <c r="B52" s="81" t="s">
        <v>137</v>
      </c>
      <c r="C52" s="112" t="s">
        <v>104</v>
      </c>
      <c r="D52" s="24">
        <v>54332.91</v>
      </c>
      <c r="E52" s="77">
        <f t="shared" si="18"/>
        <v>0</v>
      </c>
      <c r="F52" s="76">
        <f t="shared" si="19"/>
        <v>0</v>
      </c>
      <c r="G52" s="76"/>
      <c r="H52" s="76">
        <v>0</v>
      </c>
      <c r="I52" s="76">
        <v>0</v>
      </c>
      <c r="J52" s="76">
        <v>0</v>
      </c>
      <c r="K52" s="76">
        <v>0</v>
      </c>
      <c r="L52" s="76">
        <f t="shared" si="20"/>
        <v>0</v>
      </c>
      <c r="M52" s="76">
        <v>0</v>
      </c>
      <c r="N52" s="76">
        <v>0</v>
      </c>
      <c r="O52" s="76"/>
      <c r="P52" s="76">
        <v>0</v>
      </c>
    </row>
    <row r="53" spans="1:16" ht="45.75" customHeight="1">
      <c r="A53" s="15">
        <v>751</v>
      </c>
      <c r="B53" s="14"/>
      <c r="C53" s="118" t="s">
        <v>111</v>
      </c>
      <c r="D53" s="47">
        <f t="shared" ref="D53" si="21">SUM(D54)</f>
        <v>14309</v>
      </c>
      <c r="E53" s="47">
        <f t="shared" ref="E53:P53" si="22">SUM(E54)</f>
        <v>14096</v>
      </c>
      <c r="F53" s="47">
        <f t="shared" si="22"/>
        <v>14096</v>
      </c>
      <c r="G53" s="47">
        <f t="shared" si="22"/>
        <v>0</v>
      </c>
      <c r="H53" s="47">
        <f t="shared" si="22"/>
        <v>14096</v>
      </c>
      <c r="I53" s="47">
        <f t="shared" si="22"/>
        <v>0</v>
      </c>
      <c r="J53" s="47">
        <f t="shared" si="22"/>
        <v>0</v>
      </c>
      <c r="K53" s="47">
        <f t="shared" si="22"/>
        <v>0</v>
      </c>
      <c r="L53" s="47">
        <f t="shared" si="22"/>
        <v>0</v>
      </c>
      <c r="M53" s="47">
        <f t="shared" si="22"/>
        <v>0</v>
      </c>
      <c r="N53" s="47">
        <f t="shared" si="22"/>
        <v>0</v>
      </c>
      <c r="O53" s="47">
        <f t="shared" si="22"/>
        <v>0</v>
      </c>
      <c r="P53" s="47">
        <f t="shared" si="22"/>
        <v>0</v>
      </c>
    </row>
    <row r="54" spans="1:16" ht="67.5" customHeight="1">
      <c r="A54" s="78"/>
      <c r="B54" s="26">
        <v>2010</v>
      </c>
      <c r="C54" s="112" t="s">
        <v>105</v>
      </c>
      <c r="D54" s="24">
        <v>14309</v>
      </c>
      <c r="E54" s="25">
        <f>SUM(F54+L54)</f>
        <v>14096</v>
      </c>
      <c r="F54" s="24">
        <f>G54+H54+I54+J54+K54</f>
        <v>14096</v>
      </c>
      <c r="G54" s="24">
        <v>0</v>
      </c>
      <c r="H54" s="24">
        <v>14096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</row>
    <row r="55" spans="1:16" ht="23.25" customHeight="1">
      <c r="A55" s="72"/>
      <c r="B55" s="60"/>
      <c r="C55" s="113"/>
      <c r="D55" s="68"/>
      <c r="E55" s="69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 ht="20.25" customHeight="1">
      <c r="A56" s="73"/>
      <c r="B56" s="64"/>
      <c r="C56" s="114"/>
      <c r="D56" s="70"/>
      <c r="E56" s="71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35.25" customHeight="1">
      <c r="A57" s="67">
        <v>754</v>
      </c>
      <c r="B57" s="40"/>
      <c r="C57" s="127" t="s">
        <v>121</v>
      </c>
      <c r="D57" s="128">
        <f>SUM(D58:D59)</f>
        <v>5500</v>
      </c>
      <c r="E57" s="128">
        <f t="shared" ref="E57:P57" si="23">SUM(E58:E59)</f>
        <v>5500</v>
      </c>
      <c r="F57" s="128">
        <f t="shared" si="23"/>
        <v>1500</v>
      </c>
      <c r="G57" s="128">
        <f t="shared" si="23"/>
        <v>0</v>
      </c>
      <c r="H57" s="128">
        <f t="shared" si="23"/>
        <v>1500</v>
      </c>
      <c r="I57" s="128">
        <f t="shared" si="23"/>
        <v>0</v>
      </c>
      <c r="J57" s="128">
        <f t="shared" si="23"/>
        <v>0</v>
      </c>
      <c r="K57" s="128">
        <f t="shared" si="23"/>
        <v>0</v>
      </c>
      <c r="L57" s="128">
        <f t="shared" si="23"/>
        <v>4000</v>
      </c>
      <c r="M57" s="128">
        <f t="shared" si="23"/>
        <v>0</v>
      </c>
      <c r="N57" s="128">
        <f t="shared" si="23"/>
        <v>0</v>
      </c>
      <c r="O57" s="128">
        <f t="shared" si="23"/>
        <v>4000</v>
      </c>
      <c r="P57" s="128">
        <f t="shared" si="23"/>
        <v>0</v>
      </c>
    </row>
    <row r="58" spans="1:16" ht="74.25" customHeight="1">
      <c r="A58" s="159"/>
      <c r="B58" s="26">
        <v>2010</v>
      </c>
      <c r="C58" s="112" t="s">
        <v>105</v>
      </c>
      <c r="D58" s="24">
        <v>1500</v>
      </c>
      <c r="E58" s="25">
        <f>SUM(F58+L58)</f>
        <v>1500</v>
      </c>
      <c r="F58" s="24">
        <f>G58+H58+I58+J58+K58</f>
        <v>1500</v>
      </c>
      <c r="G58" s="24">
        <v>0</v>
      </c>
      <c r="H58" s="24">
        <v>1500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</row>
    <row r="59" spans="1:16" ht="93" customHeight="1">
      <c r="A59" s="160"/>
      <c r="B59" s="26">
        <v>6300</v>
      </c>
      <c r="C59" s="112" t="s">
        <v>138</v>
      </c>
      <c r="D59" s="24">
        <v>4000</v>
      </c>
      <c r="E59" s="25">
        <f>SUM(F59+L59)</f>
        <v>4000</v>
      </c>
      <c r="F59" s="24">
        <f>G59+H59+I59+J59+K59</f>
        <v>0</v>
      </c>
      <c r="G59" s="24">
        <v>0</v>
      </c>
      <c r="H59" s="24"/>
      <c r="I59" s="24">
        <v>0</v>
      </c>
      <c r="J59" s="24">
        <v>0</v>
      </c>
      <c r="K59" s="24">
        <v>0</v>
      </c>
      <c r="L59" s="24">
        <f>SUM(M59:P59)</f>
        <v>4000</v>
      </c>
      <c r="M59" s="24">
        <v>0</v>
      </c>
      <c r="N59" s="24">
        <v>0</v>
      </c>
      <c r="O59" s="24">
        <v>4000</v>
      </c>
      <c r="P59" s="24">
        <v>0</v>
      </c>
    </row>
    <row r="60" spans="1:16" ht="81.75" customHeight="1">
      <c r="A60" s="156">
        <v>756</v>
      </c>
      <c r="B60" s="10"/>
      <c r="C60" s="129" t="s">
        <v>113</v>
      </c>
      <c r="D60" s="52">
        <f t="shared" ref="D60:P60" si="24">SUM(D61:D76)</f>
        <v>3011856</v>
      </c>
      <c r="E60" s="52">
        <f t="shared" si="24"/>
        <v>1581341.99</v>
      </c>
      <c r="F60" s="52">
        <f t="shared" si="24"/>
        <v>1581341.99</v>
      </c>
      <c r="G60" s="52">
        <f t="shared" si="24"/>
        <v>1581341.99</v>
      </c>
      <c r="H60" s="52">
        <f t="shared" si="24"/>
        <v>0</v>
      </c>
      <c r="I60" s="52">
        <f t="shared" si="24"/>
        <v>0</v>
      </c>
      <c r="J60" s="52">
        <f t="shared" si="24"/>
        <v>0</v>
      </c>
      <c r="K60" s="52">
        <f t="shared" si="24"/>
        <v>0</v>
      </c>
      <c r="L60" s="52">
        <f t="shared" si="24"/>
        <v>0</v>
      </c>
      <c r="M60" s="52">
        <f t="shared" si="24"/>
        <v>0</v>
      </c>
      <c r="N60" s="52">
        <f t="shared" si="24"/>
        <v>0</v>
      </c>
      <c r="O60" s="52">
        <f t="shared" si="24"/>
        <v>0</v>
      </c>
      <c r="P60" s="52">
        <f t="shared" si="24"/>
        <v>0</v>
      </c>
    </row>
    <row r="61" spans="1:16" ht="20.25" customHeight="1">
      <c r="A61" s="57"/>
      <c r="B61" s="4" t="s">
        <v>67</v>
      </c>
      <c r="C61" s="85" t="s">
        <v>68</v>
      </c>
      <c r="D61" s="13">
        <v>948118</v>
      </c>
      <c r="E61" s="12">
        <f t="shared" ref="E61:E75" si="25">SUM(F61+L61)</f>
        <v>419970</v>
      </c>
      <c r="F61" s="13">
        <f t="shared" ref="F61:F81" si="26">G61+H61+I61+J61+K61</f>
        <v>419970</v>
      </c>
      <c r="G61" s="13">
        <v>419970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  <c r="P61" s="13">
        <v>0</v>
      </c>
    </row>
    <row r="62" spans="1:16" ht="22.5" customHeight="1">
      <c r="A62" s="58"/>
      <c r="B62" s="4" t="s">
        <v>69</v>
      </c>
      <c r="C62" s="85" t="s">
        <v>70</v>
      </c>
      <c r="D62" s="13">
        <v>6000</v>
      </c>
      <c r="E62" s="12">
        <f t="shared" si="25"/>
        <v>3619.65</v>
      </c>
      <c r="F62" s="13">
        <f t="shared" si="26"/>
        <v>3619.65</v>
      </c>
      <c r="G62" s="13">
        <v>3619.65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  <c r="P62" s="13">
        <v>0</v>
      </c>
    </row>
    <row r="63" spans="1:16" ht="12.4" customHeight="1">
      <c r="A63" s="58"/>
      <c r="B63" s="4" t="s">
        <v>71</v>
      </c>
      <c r="C63" s="7" t="s">
        <v>72</v>
      </c>
      <c r="D63" s="13">
        <v>1057000</v>
      </c>
      <c r="E63" s="12">
        <f t="shared" si="25"/>
        <v>620310.80000000005</v>
      </c>
      <c r="F63" s="13">
        <f t="shared" si="26"/>
        <v>620310.80000000005</v>
      </c>
      <c r="G63" s="13">
        <v>620310.80000000005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0</v>
      </c>
      <c r="P63" s="13">
        <v>0</v>
      </c>
    </row>
    <row r="64" spans="1:16" ht="12.4" customHeight="1">
      <c r="A64" s="58"/>
      <c r="B64" s="4" t="s">
        <v>73</v>
      </c>
      <c r="C64" s="7" t="s">
        <v>74</v>
      </c>
      <c r="D64" s="13">
        <v>584000</v>
      </c>
      <c r="E64" s="12">
        <f t="shared" si="25"/>
        <v>329853.59999999998</v>
      </c>
      <c r="F64" s="13">
        <f t="shared" si="26"/>
        <v>329853.59999999998</v>
      </c>
      <c r="G64" s="13">
        <v>329853.59999999998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  <c r="P64" s="13">
        <v>0</v>
      </c>
    </row>
    <row r="65" spans="1:16" ht="12.4" customHeight="1">
      <c r="A65" s="58"/>
      <c r="B65" s="4" t="s">
        <v>75</v>
      </c>
      <c r="C65" s="7" t="s">
        <v>76</v>
      </c>
      <c r="D65" s="13">
        <v>56000</v>
      </c>
      <c r="E65" s="12">
        <f t="shared" si="25"/>
        <v>29801</v>
      </c>
      <c r="F65" s="13">
        <f t="shared" si="26"/>
        <v>29801</v>
      </c>
      <c r="G65" s="13">
        <v>29801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  <c r="P65" s="13">
        <v>0</v>
      </c>
    </row>
    <row r="66" spans="1:16" ht="12.4" customHeight="1">
      <c r="A66" s="58"/>
      <c r="B66" s="4" t="s">
        <v>77</v>
      </c>
      <c r="C66" s="7" t="s">
        <v>78</v>
      </c>
      <c r="D66" s="13">
        <v>66738</v>
      </c>
      <c r="E66" s="12">
        <f t="shared" si="25"/>
        <v>39453</v>
      </c>
      <c r="F66" s="13">
        <f t="shared" si="26"/>
        <v>39453</v>
      </c>
      <c r="G66" s="13">
        <v>39453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  <c r="P66" s="13">
        <v>0</v>
      </c>
    </row>
    <row r="67" spans="1:16" ht="33.75" customHeight="1">
      <c r="A67" s="58"/>
      <c r="B67" s="26" t="s">
        <v>79</v>
      </c>
      <c r="C67" s="112" t="s">
        <v>114</v>
      </c>
      <c r="D67" s="24">
        <v>20000</v>
      </c>
      <c r="E67" s="25">
        <f t="shared" si="25"/>
        <v>6820.19</v>
      </c>
      <c r="F67" s="13">
        <f t="shared" si="26"/>
        <v>6820.19</v>
      </c>
      <c r="G67" s="24">
        <v>6820.19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</row>
    <row r="68" spans="1:16" ht="12.4" customHeight="1">
      <c r="A68" s="58"/>
      <c r="B68" s="4" t="s">
        <v>80</v>
      </c>
      <c r="C68" s="7" t="s">
        <v>81</v>
      </c>
      <c r="D68" s="13">
        <v>20000</v>
      </c>
      <c r="E68" s="12">
        <f t="shared" si="25"/>
        <v>9084.6</v>
      </c>
      <c r="F68" s="13">
        <f t="shared" si="26"/>
        <v>9084.6</v>
      </c>
      <c r="G68" s="13">
        <v>9084.6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  <c r="P68" s="13">
        <v>0</v>
      </c>
    </row>
    <row r="69" spans="1:16" ht="12.4" customHeight="1">
      <c r="A69" s="58"/>
      <c r="B69" s="4" t="s">
        <v>82</v>
      </c>
      <c r="C69" s="7" t="s">
        <v>83</v>
      </c>
      <c r="D69" s="13">
        <v>15000</v>
      </c>
      <c r="E69" s="12">
        <f t="shared" si="25"/>
        <v>7140</v>
      </c>
      <c r="F69" s="13">
        <f t="shared" si="26"/>
        <v>7140</v>
      </c>
      <c r="G69" s="13">
        <v>7140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  <c r="P69" s="13">
        <v>0</v>
      </c>
    </row>
    <row r="70" spans="1:16" ht="12.4" customHeight="1">
      <c r="A70" s="58"/>
      <c r="B70" s="49" t="s">
        <v>84</v>
      </c>
      <c r="C70" s="26" t="s">
        <v>85</v>
      </c>
      <c r="D70" s="79">
        <v>300</v>
      </c>
      <c r="E70" s="80">
        <f t="shared" si="25"/>
        <v>0</v>
      </c>
      <c r="F70" s="79">
        <f t="shared" si="26"/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24">
        <v>0</v>
      </c>
      <c r="P70" s="79">
        <v>0</v>
      </c>
    </row>
    <row r="71" spans="1:16" ht="17.25" customHeight="1">
      <c r="A71" s="89"/>
      <c r="B71" s="59"/>
      <c r="C71" s="60"/>
      <c r="D71" s="61"/>
      <c r="E71" s="62"/>
      <c r="F71" s="61"/>
      <c r="G71" s="61"/>
      <c r="H71" s="61"/>
      <c r="I71" s="61"/>
      <c r="J71" s="61"/>
      <c r="K71" s="61"/>
      <c r="L71" s="61"/>
      <c r="M71" s="61"/>
      <c r="N71" s="61"/>
      <c r="O71" s="68"/>
      <c r="P71" s="61"/>
    </row>
    <row r="72" spans="1:16" ht="12.4" customHeight="1">
      <c r="A72" s="91"/>
      <c r="B72" s="63"/>
      <c r="C72" s="64"/>
      <c r="D72" s="65"/>
      <c r="E72" s="66"/>
      <c r="F72" s="65"/>
      <c r="G72" s="65"/>
      <c r="H72" s="65"/>
      <c r="I72" s="65"/>
      <c r="J72" s="65"/>
      <c r="K72" s="65"/>
      <c r="L72" s="65"/>
      <c r="M72" s="65"/>
      <c r="N72" s="65"/>
      <c r="O72" s="70"/>
      <c r="P72" s="65"/>
    </row>
    <row r="73" spans="1:16" ht="28.5" customHeight="1">
      <c r="A73" s="58"/>
      <c r="B73" s="140" t="s">
        <v>86</v>
      </c>
      <c r="C73" s="148" t="s">
        <v>115</v>
      </c>
      <c r="D73" s="88">
        <v>175000</v>
      </c>
      <c r="E73" s="141">
        <f t="shared" si="25"/>
        <v>89790.73</v>
      </c>
      <c r="F73" s="86">
        <f t="shared" si="26"/>
        <v>89790.73</v>
      </c>
      <c r="G73" s="88">
        <v>89790.73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</row>
    <row r="74" spans="1:16" ht="12.4" customHeight="1">
      <c r="A74" s="58"/>
      <c r="B74" s="3" t="s">
        <v>87</v>
      </c>
      <c r="C74" s="7" t="s">
        <v>88</v>
      </c>
      <c r="D74" s="13">
        <v>53000</v>
      </c>
      <c r="E74" s="12">
        <f t="shared" si="25"/>
        <v>22135</v>
      </c>
      <c r="F74" s="13">
        <f t="shared" si="26"/>
        <v>22135</v>
      </c>
      <c r="G74" s="13">
        <v>22135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24">
        <v>0</v>
      </c>
      <c r="P74" s="13">
        <v>0</v>
      </c>
    </row>
    <row r="75" spans="1:16" ht="12.4" customHeight="1">
      <c r="A75" s="58"/>
      <c r="B75" s="3" t="s">
        <v>64</v>
      </c>
      <c r="C75" s="7" t="s">
        <v>65</v>
      </c>
      <c r="D75" s="13">
        <v>1000</v>
      </c>
      <c r="E75" s="12">
        <f t="shared" si="25"/>
        <v>815.9</v>
      </c>
      <c r="F75" s="13">
        <f t="shared" si="26"/>
        <v>815.9</v>
      </c>
      <c r="G75" s="13">
        <v>815.9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  <c r="P75" s="13">
        <v>0</v>
      </c>
    </row>
    <row r="76" spans="1:16" ht="12.4" customHeight="1">
      <c r="A76" s="155"/>
      <c r="B76" s="3" t="s">
        <v>89</v>
      </c>
      <c r="C76" s="85" t="s">
        <v>90</v>
      </c>
      <c r="D76" s="13">
        <v>9700</v>
      </c>
      <c r="E76" s="12">
        <f t="shared" ref="E76" si="27">SUM(F76+L76)</f>
        <v>2547.52</v>
      </c>
      <c r="F76" s="13">
        <f t="shared" si="26"/>
        <v>2547.52</v>
      </c>
      <c r="G76" s="13">
        <v>2547.52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  <c r="P76" s="13">
        <v>0</v>
      </c>
    </row>
    <row r="77" spans="1:16" ht="12.4" customHeight="1">
      <c r="A77" s="67">
        <v>758</v>
      </c>
      <c r="B77" s="16"/>
      <c r="C77" s="17" t="s">
        <v>91</v>
      </c>
      <c r="D77" s="84">
        <f>SUM(D78:D81)</f>
        <v>2900936</v>
      </c>
      <c r="E77" s="84">
        <f t="shared" ref="E77:P77" si="28">SUM(E78:E81)</f>
        <v>1675523.57</v>
      </c>
      <c r="F77" s="84">
        <f t="shared" si="28"/>
        <v>1675523.57</v>
      </c>
      <c r="G77" s="84">
        <f t="shared" si="28"/>
        <v>1675523.57</v>
      </c>
      <c r="H77" s="84">
        <f t="shared" si="28"/>
        <v>0</v>
      </c>
      <c r="I77" s="84">
        <f t="shared" si="28"/>
        <v>0</v>
      </c>
      <c r="J77" s="84">
        <f t="shared" si="28"/>
        <v>0</v>
      </c>
      <c r="K77" s="84">
        <f t="shared" si="28"/>
        <v>0</v>
      </c>
      <c r="L77" s="84">
        <f t="shared" si="28"/>
        <v>0</v>
      </c>
      <c r="M77" s="84">
        <f t="shared" si="28"/>
        <v>0</v>
      </c>
      <c r="N77" s="84">
        <f t="shared" si="28"/>
        <v>0</v>
      </c>
      <c r="O77" s="84">
        <f t="shared" si="28"/>
        <v>0</v>
      </c>
      <c r="P77" s="84">
        <f t="shared" si="28"/>
        <v>0</v>
      </c>
    </row>
    <row r="78" spans="1:16" ht="12.4" customHeight="1">
      <c r="A78" s="159"/>
      <c r="B78" s="101" t="s">
        <v>120</v>
      </c>
      <c r="C78" s="7" t="s">
        <v>59</v>
      </c>
      <c r="D78" s="13">
        <v>20000</v>
      </c>
      <c r="E78" s="12">
        <f t="shared" ref="E78" si="29">SUM(F78+L78)</f>
        <v>5107.4799999999996</v>
      </c>
      <c r="F78" s="13">
        <f t="shared" si="26"/>
        <v>5107.4799999999996</v>
      </c>
      <c r="G78" s="13">
        <v>5107.4799999999996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76">
        <v>0</v>
      </c>
      <c r="P78" s="13">
        <v>0</v>
      </c>
    </row>
    <row r="79" spans="1:16" ht="12.4" customHeight="1">
      <c r="A79" s="160"/>
      <c r="B79" s="102" t="s">
        <v>61</v>
      </c>
      <c r="C79" s="116" t="s">
        <v>62</v>
      </c>
      <c r="D79" s="86">
        <v>0</v>
      </c>
      <c r="E79" s="87">
        <f>SUM(F79+L79)</f>
        <v>316.08999999999997</v>
      </c>
      <c r="F79" s="86">
        <f>G79+H79+I79+J79+K79</f>
        <v>316.08999999999997</v>
      </c>
      <c r="G79" s="86">
        <v>316.08999999999997</v>
      </c>
      <c r="H79" s="86">
        <v>0</v>
      </c>
      <c r="I79" s="86">
        <v>0</v>
      </c>
      <c r="J79" s="86">
        <v>0</v>
      </c>
      <c r="K79" s="86">
        <v>0</v>
      </c>
      <c r="L79" s="88">
        <f t="shared" ref="L79" si="30">SUM(M79:P79)</f>
        <v>0</v>
      </c>
      <c r="M79" s="86">
        <v>0</v>
      </c>
      <c r="N79" s="86">
        <v>0</v>
      </c>
      <c r="O79" s="86">
        <v>0</v>
      </c>
      <c r="P79" s="86">
        <v>0</v>
      </c>
    </row>
    <row r="80" spans="1:16" ht="21.75" customHeight="1">
      <c r="A80" s="160"/>
      <c r="B80" s="103">
        <v>2920</v>
      </c>
      <c r="C80" s="85" t="s">
        <v>92</v>
      </c>
      <c r="D80" s="13">
        <v>1990127</v>
      </c>
      <c r="E80" s="12">
        <f>SUM(F80+L80)</f>
        <v>1224696</v>
      </c>
      <c r="F80" s="13">
        <f t="shared" si="26"/>
        <v>1224696</v>
      </c>
      <c r="G80" s="13">
        <v>1224696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  <c r="P80" s="13">
        <v>0</v>
      </c>
    </row>
    <row r="81" spans="1:16" ht="22.5" customHeight="1">
      <c r="A81" s="160"/>
      <c r="B81" s="103">
        <v>2920</v>
      </c>
      <c r="C81" s="85" t="s">
        <v>93</v>
      </c>
      <c r="D81" s="13">
        <v>890809</v>
      </c>
      <c r="E81" s="12">
        <f>SUM(F81+L81)</f>
        <v>445404</v>
      </c>
      <c r="F81" s="13">
        <f t="shared" si="26"/>
        <v>445404</v>
      </c>
      <c r="G81" s="13">
        <v>445404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  <c r="P81" s="13">
        <v>0</v>
      </c>
    </row>
    <row r="82" spans="1:16" ht="12.4" customHeight="1">
      <c r="A82" s="97">
        <v>801</v>
      </c>
      <c r="B82" s="96"/>
      <c r="C82" s="98" t="s">
        <v>94</v>
      </c>
      <c r="D82" s="20">
        <f>SUM(D83:D95)</f>
        <v>404973.51</v>
      </c>
      <c r="E82" s="20">
        <f t="shared" ref="E82:P82" si="31">SUM(E83:E95)</f>
        <v>74829.23</v>
      </c>
      <c r="F82" s="20">
        <f t="shared" si="31"/>
        <v>74829.23</v>
      </c>
      <c r="G82" s="20">
        <f t="shared" si="31"/>
        <v>74829.23</v>
      </c>
      <c r="H82" s="20">
        <f t="shared" si="31"/>
        <v>0</v>
      </c>
      <c r="I82" s="20">
        <f t="shared" si="31"/>
        <v>0</v>
      </c>
      <c r="J82" s="20">
        <f t="shared" si="31"/>
        <v>0</v>
      </c>
      <c r="K82" s="20">
        <f t="shared" si="31"/>
        <v>0</v>
      </c>
      <c r="L82" s="20">
        <f t="shared" si="31"/>
        <v>0</v>
      </c>
      <c r="M82" s="20">
        <f t="shared" si="31"/>
        <v>0</v>
      </c>
      <c r="N82" s="20">
        <f t="shared" si="31"/>
        <v>0</v>
      </c>
      <c r="O82" s="20">
        <f t="shared" si="31"/>
        <v>0</v>
      </c>
      <c r="P82" s="20">
        <f t="shared" si="31"/>
        <v>0</v>
      </c>
    </row>
    <row r="83" spans="1:16" ht="12.4" customHeight="1">
      <c r="A83" s="99"/>
      <c r="B83" s="106" t="s">
        <v>127</v>
      </c>
      <c r="C83" s="7" t="s">
        <v>65</v>
      </c>
      <c r="D83" s="13">
        <v>0</v>
      </c>
      <c r="E83" s="12">
        <f t="shared" ref="E83:E102" si="32">SUM(F83+L83)</f>
        <v>18</v>
      </c>
      <c r="F83" s="13">
        <f t="shared" ref="F83:F102" si="33">G83+H83+I83+J83+K83</f>
        <v>18</v>
      </c>
      <c r="G83" s="13">
        <v>18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  <c r="P83" s="13">
        <v>0</v>
      </c>
    </row>
    <row r="84" spans="1:16" ht="12.4" customHeight="1">
      <c r="A84" s="100"/>
      <c r="B84" s="101" t="s">
        <v>119</v>
      </c>
      <c r="C84" s="9" t="s">
        <v>57</v>
      </c>
      <c r="D84" s="13">
        <v>35000</v>
      </c>
      <c r="E84" s="12">
        <f t="shared" si="32"/>
        <v>14634</v>
      </c>
      <c r="F84" s="13">
        <f>SUM(G84)</f>
        <v>14634</v>
      </c>
      <c r="G84" s="13">
        <v>14634</v>
      </c>
      <c r="H84" s="13"/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</row>
    <row r="85" spans="1:16" ht="12.4" customHeight="1">
      <c r="A85" s="100"/>
      <c r="B85" s="101" t="s">
        <v>120</v>
      </c>
      <c r="C85" s="7" t="s">
        <v>59</v>
      </c>
      <c r="D85" s="13">
        <v>1000</v>
      </c>
      <c r="E85" s="12">
        <f t="shared" si="32"/>
        <v>225.23</v>
      </c>
      <c r="F85" s="13">
        <f t="shared" ref="F85:F89" si="34">G85+H85+I85+J85+K85</f>
        <v>225.23</v>
      </c>
      <c r="G85" s="13">
        <v>225.23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76">
        <v>0</v>
      </c>
      <c r="P85" s="13">
        <v>0</v>
      </c>
    </row>
    <row r="86" spans="1:16" ht="12.4" customHeight="1">
      <c r="A86" s="132"/>
      <c r="B86" s="102" t="s">
        <v>61</v>
      </c>
      <c r="C86" s="116" t="s">
        <v>62</v>
      </c>
      <c r="D86" s="86">
        <v>5673</v>
      </c>
      <c r="E86" s="87">
        <f>SUM(F86+L86)</f>
        <v>3169</v>
      </c>
      <c r="F86" s="86">
        <f>G86+H86+I86+J86+K86</f>
        <v>3169</v>
      </c>
      <c r="G86" s="86">
        <v>3169</v>
      </c>
      <c r="H86" s="86">
        <v>0</v>
      </c>
      <c r="I86" s="86">
        <v>0</v>
      </c>
      <c r="J86" s="86">
        <v>0</v>
      </c>
      <c r="K86" s="86">
        <v>0</v>
      </c>
      <c r="L86" s="88">
        <f t="shared" ref="L86" si="35">SUM(M86:P86)</f>
        <v>0</v>
      </c>
      <c r="M86" s="86">
        <v>0</v>
      </c>
      <c r="N86" s="86">
        <v>0</v>
      </c>
      <c r="O86" s="86">
        <v>0</v>
      </c>
      <c r="P86" s="86">
        <v>0</v>
      </c>
    </row>
    <row r="87" spans="1:16" ht="72" customHeight="1">
      <c r="A87" s="132"/>
      <c r="B87" s="103">
        <v>2007</v>
      </c>
      <c r="C87" s="21" t="s">
        <v>123</v>
      </c>
      <c r="D87" s="13">
        <v>55734.41</v>
      </c>
      <c r="E87" s="80">
        <f t="shared" ref="E87" si="36">SUM(F87+L87)</f>
        <v>0</v>
      </c>
      <c r="F87" s="13">
        <v>0</v>
      </c>
      <c r="G87" s="13">
        <v>0</v>
      </c>
      <c r="H87" s="13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13"/>
    </row>
    <row r="88" spans="1:16" ht="68.25" customHeight="1">
      <c r="A88" s="100"/>
      <c r="B88" s="103">
        <v>2009</v>
      </c>
      <c r="C88" s="21" t="s">
        <v>123</v>
      </c>
      <c r="D88" s="13">
        <v>9835.49</v>
      </c>
      <c r="E88" s="80">
        <f t="shared" ref="E88:E89" si="37">SUM(F88+L88)</f>
        <v>0</v>
      </c>
      <c r="F88" s="13">
        <f t="shared" si="34"/>
        <v>0</v>
      </c>
      <c r="G88" s="13">
        <v>0</v>
      </c>
      <c r="H88" s="13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13"/>
    </row>
    <row r="89" spans="1:16" ht="45.75" customHeight="1">
      <c r="A89" s="132"/>
      <c r="B89" s="4">
        <v>2030</v>
      </c>
      <c r="C89" s="85" t="s">
        <v>107</v>
      </c>
      <c r="D89" s="13">
        <v>113549</v>
      </c>
      <c r="E89" s="12">
        <f t="shared" si="37"/>
        <v>56783</v>
      </c>
      <c r="F89" s="13">
        <f t="shared" si="34"/>
        <v>56783</v>
      </c>
      <c r="G89" s="13">
        <v>56783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/>
      <c r="P89" s="13">
        <v>0</v>
      </c>
    </row>
    <row r="90" spans="1:16" ht="66" customHeight="1">
      <c r="A90" s="104"/>
      <c r="B90" s="144">
        <v>2460</v>
      </c>
      <c r="C90" s="145" t="s">
        <v>126</v>
      </c>
      <c r="D90" s="79">
        <v>13230</v>
      </c>
      <c r="E90" s="80">
        <f t="shared" si="32"/>
        <v>0</v>
      </c>
      <c r="F90" s="79">
        <f t="shared" si="33"/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</row>
    <row r="91" spans="1:16" ht="14.25" customHeight="1">
      <c r="A91" s="151"/>
      <c r="B91" s="59"/>
      <c r="C91" s="48"/>
      <c r="D91" s="61"/>
      <c r="E91" s="62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ht="14.25" customHeight="1">
      <c r="A92" s="149"/>
      <c r="B92" s="63"/>
      <c r="C92" s="150"/>
      <c r="D92" s="65"/>
      <c r="E92" s="66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 spans="1:16" ht="70.5" customHeight="1">
      <c r="A93" s="104"/>
      <c r="B93" s="146">
        <v>6207</v>
      </c>
      <c r="C93" s="147" t="s">
        <v>123</v>
      </c>
      <c r="D93" s="86">
        <v>92608.87</v>
      </c>
      <c r="E93" s="87">
        <f t="shared" si="32"/>
        <v>0</v>
      </c>
      <c r="F93" s="86">
        <f t="shared" si="33"/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f>SUM(M93:P93)</f>
        <v>0</v>
      </c>
      <c r="M93" s="86">
        <v>0</v>
      </c>
      <c r="N93" s="86">
        <v>0</v>
      </c>
      <c r="O93" s="86">
        <v>0</v>
      </c>
      <c r="P93" s="86">
        <v>0</v>
      </c>
    </row>
    <row r="94" spans="1:16" ht="72" customHeight="1">
      <c r="A94" s="104"/>
      <c r="B94" s="103">
        <v>6209</v>
      </c>
      <c r="C94" s="21" t="s">
        <v>123</v>
      </c>
      <c r="D94" s="13">
        <v>16342.74</v>
      </c>
      <c r="E94" s="12">
        <f t="shared" si="32"/>
        <v>0</v>
      </c>
      <c r="F94" s="13">
        <f t="shared" si="33"/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f>SUM(M94:P94)</f>
        <v>0</v>
      </c>
      <c r="M94" s="13">
        <v>0</v>
      </c>
      <c r="N94" s="13">
        <v>0</v>
      </c>
      <c r="O94" s="13">
        <v>0</v>
      </c>
      <c r="P94" s="13">
        <v>0</v>
      </c>
    </row>
    <row r="95" spans="1:16" ht="55.5" customHeight="1">
      <c r="A95" s="105"/>
      <c r="B95" s="81" t="s">
        <v>130</v>
      </c>
      <c r="C95" s="85" t="s">
        <v>131</v>
      </c>
      <c r="D95" s="79">
        <v>62000</v>
      </c>
      <c r="E95" s="80">
        <f t="shared" si="32"/>
        <v>0</v>
      </c>
      <c r="F95" s="79">
        <f>G95+H95+I95+J95+K95</f>
        <v>0</v>
      </c>
      <c r="G95" s="79"/>
      <c r="H95" s="24">
        <v>0</v>
      </c>
      <c r="I95" s="24">
        <v>0</v>
      </c>
      <c r="J95" s="24">
        <v>0</v>
      </c>
      <c r="K95" s="24">
        <v>0</v>
      </c>
      <c r="L95" s="46">
        <f>SUM(M95:P95)</f>
        <v>0</v>
      </c>
      <c r="M95" s="24">
        <v>0</v>
      </c>
      <c r="N95" s="24">
        <v>0</v>
      </c>
      <c r="O95" s="24">
        <v>0</v>
      </c>
      <c r="P95" s="24">
        <v>0</v>
      </c>
    </row>
    <row r="96" spans="1:16" ht="20.25" customHeight="1">
      <c r="A96" s="83">
        <v>851</v>
      </c>
      <c r="B96" s="133"/>
      <c r="C96" s="17" t="s">
        <v>95</v>
      </c>
      <c r="D96" s="18">
        <f t="shared" ref="D96:N96" si="38">SUM(D97)</f>
        <v>42000</v>
      </c>
      <c r="E96" s="18">
        <f t="shared" si="32"/>
        <v>32989.93</v>
      </c>
      <c r="F96" s="53">
        <f t="shared" si="33"/>
        <v>32989.93</v>
      </c>
      <c r="G96" s="18">
        <f t="shared" si="38"/>
        <v>32989.93</v>
      </c>
      <c r="H96" s="18">
        <f t="shared" si="38"/>
        <v>0</v>
      </c>
      <c r="I96" s="18">
        <f t="shared" si="38"/>
        <v>0</v>
      </c>
      <c r="J96" s="18">
        <f t="shared" si="38"/>
        <v>0</v>
      </c>
      <c r="K96" s="18">
        <f t="shared" si="38"/>
        <v>0</v>
      </c>
      <c r="L96" s="18">
        <f t="shared" si="38"/>
        <v>0</v>
      </c>
      <c r="M96" s="18">
        <f t="shared" si="38"/>
        <v>0</v>
      </c>
      <c r="N96" s="18">
        <f t="shared" si="38"/>
        <v>0</v>
      </c>
      <c r="O96" s="18"/>
      <c r="P96" s="18">
        <f>SUM(P97)</f>
        <v>0</v>
      </c>
    </row>
    <row r="97" spans="1:17" ht="33" customHeight="1">
      <c r="A97" s="130"/>
      <c r="B97" s="49" t="s">
        <v>96</v>
      </c>
      <c r="C97" s="112" t="s">
        <v>97</v>
      </c>
      <c r="D97" s="79">
        <v>42000</v>
      </c>
      <c r="E97" s="80">
        <f t="shared" si="32"/>
        <v>32989.93</v>
      </c>
      <c r="F97" s="79">
        <f t="shared" si="33"/>
        <v>32989.93</v>
      </c>
      <c r="G97" s="79">
        <v>32989.93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/>
      <c r="P97" s="79">
        <v>0</v>
      </c>
    </row>
    <row r="98" spans="1:17">
      <c r="A98" s="134">
        <v>852</v>
      </c>
      <c r="B98" s="133"/>
      <c r="C98" s="133" t="s">
        <v>98</v>
      </c>
      <c r="D98" s="18">
        <f>SUM(D99:D103)</f>
        <v>944392.76</v>
      </c>
      <c r="E98" s="18">
        <f t="shared" ref="E98:P98" si="39">SUM(E99:E103)</f>
        <v>466683.26</v>
      </c>
      <c r="F98" s="18">
        <f t="shared" si="39"/>
        <v>466683.26</v>
      </c>
      <c r="G98" s="18">
        <f t="shared" si="39"/>
        <v>53186.26</v>
      </c>
      <c r="H98" s="18">
        <f t="shared" si="39"/>
        <v>413497</v>
      </c>
      <c r="I98" s="18">
        <f t="shared" si="39"/>
        <v>0</v>
      </c>
      <c r="J98" s="18">
        <f t="shared" si="39"/>
        <v>0</v>
      </c>
      <c r="K98" s="18">
        <f t="shared" si="39"/>
        <v>0</v>
      </c>
      <c r="L98" s="18">
        <f t="shared" si="39"/>
        <v>0</v>
      </c>
      <c r="M98" s="18">
        <f t="shared" si="39"/>
        <v>0</v>
      </c>
      <c r="N98" s="18">
        <f t="shared" si="39"/>
        <v>0</v>
      </c>
      <c r="O98" s="18">
        <f t="shared" si="39"/>
        <v>0</v>
      </c>
      <c r="P98" s="18">
        <f t="shared" si="39"/>
        <v>0</v>
      </c>
    </row>
    <row r="99" spans="1:17">
      <c r="A99" s="74"/>
      <c r="B99" s="103" t="s">
        <v>56</v>
      </c>
      <c r="C99" s="7" t="s">
        <v>57</v>
      </c>
      <c r="D99" s="13">
        <v>500</v>
      </c>
      <c r="E99" s="12">
        <f t="shared" si="32"/>
        <v>324.8</v>
      </c>
      <c r="F99" s="13">
        <f t="shared" si="33"/>
        <v>324.8</v>
      </c>
      <c r="G99" s="13">
        <v>324.8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/>
      <c r="P99" s="13">
        <v>0</v>
      </c>
    </row>
    <row r="100" spans="1:17">
      <c r="A100" s="75"/>
      <c r="B100" s="101" t="s">
        <v>61</v>
      </c>
      <c r="C100" s="7" t="s">
        <v>62</v>
      </c>
      <c r="D100" s="13">
        <v>0</v>
      </c>
      <c r="E100" s="12">
        <f t="shared" si="32"/>
        <v>22</v>
      </c>
      <c r="F100" s="13">
        <f t="shared" si="33"/>
        <v>22</v>
      </c>
      <c r="G100" s="13">
        <v>22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</row>
    <row r="101" spans="1:17" ht="69.75" customHeight="1">
      <c r="A101" s="75"/>
      <c r="B101" s="103">
        <v>2010</v>
      </c>
      <c r="C101" s="85" t="s">
        <v>105</v>
      </c>
      <c r="D101" s="13">
        <v>843532.76</v>
      </c>
      <c r="E101" s="12">
        <f t="shared" si="32"/>
        <v>413497</v>
      </c>
      <c r="F101" s="13">
        <f t="shared" si="33"/>
        <v>413497</v>
      </c>
      <c r="G101" s="13">
        <v>0</v>
      </c>
      <c r="H101" s="13">
        <v>413497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</row>
    <row r="102" spans="1:17" ht="45">
      <c r="A102" s="75"/>
      <c r="B102" s="103">
        <v>2030</v>
      </c>
      <c r="C102" s="85" t="s">
        <v>107</v>
      </c>
      <c r="D102" s="13">
        <v>99360</v>
      </c>
      <c r="E102" s="12">
        <f t="shared" si="32"/>
        <v>52371</v>
      </c>
      <c r="F102" s="13">
        <f t="shared" si="33"/>
        <v>52371</v>
      </c>
      <c r="G102" s="13">
        <v>52371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/>
      <c r="P102" s="13">
        <v>0</v>
      </c>
    </row>
    <row r="103" spans="1:17" ht="56.25">
      <c r="A103" s="75"/>
      <c r="B103" s="49">
        <v>2360</v>
      </c>
      <c r="C103" s="112" t="s">
        <v>106</v>
      </c>
      <c r="D103" s="24">
        <v>1000</v>
      </c>
      <c r="E103" s="25">
        <f>SUM(F103+L103)</f>
        <v>468.46</v>
      </c>
      <c r="F103" s="24">
        <f>G103+H103+I103+J103+K103</f>
        <v>468.46</v>
      </c>
      <c r="G103" s="24">
        <v>468.46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</row>
    <row r="104" spans="1:17">
      <c r="A104" s="154"/>
      <c r="B104" s="59"/>
      <c r="C104" s="113"/>
      <c r="D104" s="68"/>
      <c r="E104" s="69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1:17">
      <c r="A105" s="153"/>
      <c r="B105" s="63"/>
      <c r="C105" s="114"/>
      <c r="D105" s="70"/>
      <c r="E105" s="71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7" ht="22.5">
      <c r="A106" s="83">
        <v>854</v>
      </c>
      <c r="B106" s="17"/>
      <c r="C106" s="152" t="s">
        <v>99</v>
      </c>
      <c r="D106" s="84">
        <f t="shared" ref="D106:P106" si="40">SUM(D107)</f>
        <v>11526</v>
      </c>
      <c r="E106" s="84">
        <f t="shared" ref="E106:E110" si="41">SUM(F106+L106)</f>
        <v>11526</v>
      </c>
      <c r="F106" s="93">
        <f t="shared" ref="F106:F110" si="42">G106+H106+I106+J106+K106</f>
        <v>11526</v>
      </c>
      <c r="G106" s="84">
        <f t="shared" si="40"/>
        <v>11526</v>
      </c>
      <c r="H106" s="84">
        <f t="shared" si="40"/>
        <v>0</v>
      </c>
      <c r="I106" s="84">
        <f t="shared" si="40"/>
        <v>0</v>
      </c>
      <c r="J106" s="84">
        <f t="shared" si="40"/>
        <v>0</v>
      </c>
      <c r="K106" s="84">
        <f t="shared" si="40"/>
        <v>0</v>
      </c>
      <c r="L106" s="84">
        <f t="shared" si="40"/>
        <v>0</v>
      </c>
      <c r="M106" s="84">
        <f t="shared" si="40"/>
        <v>0</v>
      </c>
      <c r="N106" s="84">
        <f t="shared" si="40"/>
        <v>0</v>
      </c>
      <c r="O106" s="84">
        <f t="shared" si="40"/>
        <v>0</v>
      </c>
      <c r="P106" s="84">
        <f t="shared" si="40"/>
        <v>0</v>
      </c>
    </row>
    <row r="107" spans="1:17" ht="45" customHeight="1">
      <c r="A107" s="22"/>
      <c r="B107" s="4">
        <v>2030</v>
      </c>
      <c r="C107" s="85" t="s">
        <v>107</v>
      </c>
      <c r="D107" s="13">
        <v>11526</v>
      </c>
      <c r="E107" s="12">
        <f t="shared" si="41"/>
        <v>11526</v>
      </c>
      <c r="F107" s="13">
        <f t="shared" si="42"/>
        <v>11526</v>
      </c>
      <c r="G107" s="13">
        <v>11526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/>
      <c r="P107" s="13">
        <v>0</v>
      </c>
    </row>
    <row r="108" spans="1:17" ht="50.25" customHeight="1">
      <c r="A108" s="97">
        <v>900</v>
      </c>
      <c r="B108" s="96"/>
      <c r="C108" s="23" t="s">
        <v>103</v>
      </c>
      <c r="D108" s="18">
        <f>SUM(D109:D110)</f>
        <v>41485</v>
      </c>
      <c r="E108" s="18">
        <f t="shared" si="41"/>
        <v>1806.54</v>
      </c>
      <c r="F108" s="53">
        <f t="shared" si="42"/>
        <v>1806.54</v>
      </c>
      <c r="G108" s="18">
        <f>SUM(G109:G110)</f>
        <v>1806.54</v>
      </c>
      <c r="H108" s="18">
        <f t="shared" ref="H108:O108" si="43">SUM(H109:H109)</f>
        <v>0</v>
      </c>
      <c r="I108" s="18">
        <f t="shared" si="43"/>
        <v>0</v>
      </c>
      <c r="J108" s="18">
        <f t="shared" si="43"/>
        <v>0</v>
      </c>
      <c r="K108" s="18">
        <f t="shared" si="43"/>
        <v>0</v>
      </c>
      <c r="L108" s="18">
        <f t="shared" si="43"/>
        <v>0</v>
      </c>
      <c r="M108" s="18">
        <f t="shared" si="43"/>
        <v>0</v>
      </c>
      <c r="N108" s="18">
        <f t="shared" si="43"/>
        <v>0</v>
      </c>
      <c r="O108" s="18">
        <f t="shared" si="43"/>
        <v>0</v>
      </c>
      <c r="P108" s="18">
        <f>SUM(P109:P109)</f>
        <v>0</v>
      </c>
    </row>
    <row r="109" spans="1:17">
      <c r="A109" s="157"/>
      <c r="B109" s="4" t="s">
        <v>64</v>
      </c>
      <c r="C109" s="7" t="s">
        <v>65</v>
      </c>
      <c r="D109" s="13">
        <v>2000</v>
      </c>
      <c r="E109" s="12">
        <f t="shared" si="41"/>
        <v>1806.54</v>
      </c>
      <c r="F109" s="13">
        <f t="shared" si="42"/>
        <v>1806.54</v>
      </c>
      <c r="G109" s="13">
        <v>1806.54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</row>
    <row r="110" spans="1:17" ht="90">
      <c r="A110" s="158"/>
      <c r="B110" s="4">
        <v>2460</v>
      </c>
      <c r="C110" s="85" t="s">
        <v>124</v>
      </c>
      <c r="D110" s="13">
        <v>39485</v>
      </c>
      <c r="E110" s="12">
        <f t="shared" si="41"/>
        <v>0</v>
      </c>
      <c r="F110" s="13">
        <f t="shared" si="42"/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</row>
    <row r="111" spans="1:17">
      <c r="A111" s="161" t="s">
        <v>100</v>
      </c>
      <c r="B111" s="161"/>
      <c r="C111" s="161"/>
      <c r="D111" s="18">
        <f t="shared" ref="D111:P111" si="44">SUM(D13+D16+D20+D25+D30+D41+D53+D57+D60+D77+D82+D96+D98+D106+D108)</f>
        <v>9831848.8399999999</v>
      </c>
      <c r="E111" s="18">
        <f t="shared" si="44"/>
        <v>4950204.8100000005</v>
      </c>
      <c r="F111" s="18">
        <f t="shared" si="44"/>
        <v>4185128.1100000003</v>
      </c>
      <c r="G111" s="18">
        <f t="shared" si="44"/>
        <v>3614926.73</v>
      </c>
      <c r="H111" s="18">
        <f t="shared" si="44"/>
        <v>570201.38</v>
      </c>
      <c r="I111" s="18">
        <f t="shared" si="44"/>
        <v>0</v>
      </c>
      <c r="J111" s="18">
        <f t="shared" si="44"/>
        <v>0</v>
      </c>
      <c r="K111" s="18">
        <f t="shared" si="44"/>
        <v>0</v>
      </c>
      <c r="L111" s="18">
        <f t="shared" si="44"/>
        <v>765076.7</v>
      </c>
      <c r="M111" s="18">
        <f t="shared" si="44"/>
        <v>33755</v>
      </c>
      <c r="N111" s="18">
        <f t="shared" si="44"/>
        <v>0</v>
      </c>
      <c r="O111" s="18">
        <f t="shared" si="44"/>
        <v>40541.699999999997</v>
      </c>
      <c r="P111" s="18">
        <f t="shared" si="44"/>
        <v>690780</v>
      </c>
      <c r="Q111" s="2"/>
    </row>
    <row r="114" spans="4:5">
      <c r="D114" s="94"/>
      <c r="E114" s="94"/>
    </row>
    <row r="115" spans="4:5">
      <c r="D115" s="82"/>
      <c r="E115" s="82"/>
    </row>
  </sheetData>
  <mergeCells count="22">
    <mergeCell ref="B13:C13"/>
    <mergeCell ref="A58:A59"/>
    <mergeCell ref="B41:C41"/>
    <mergeCell ref="B16:C16"/>
    <mergeCell ref="A26:A29"/>
    <mergeCell ref="A17:A19"/>
    <mergeCell ref="A109:A110"/>
    <mergeCell ref="A78:A81"/>
    <mergeCell ref="A111:C111"/>
    <mergeCell ref="F4:P4"/>
    <mergeCell ref="F5:K5"/>
    <mergeCell ref="L5:P5"/>
    <mergeCell ref="F6:F9"/>
    <mergeCell ref="G6:K6"/>
    <mergeCell ref="L6:L9"/>
    <mergeCell ref="M6:P6"/>
    <mergeCell ref="G7:G11"/>
    <mergeCell ref="C4:C11"/>
    <mergeCell ref="B4:B11"/>
    <mergeCell ref="A4:A11"/>
    <mergeCell ref="A14:A15"/>
    <mergeCell ref="A21:A22"/>
  </mergeCells>
  <pageMargins left="0.39370078740157483" right="0.35433070866141736" top="0.82677165354330717" bottom="0.8267716535433071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Heleniak Beata</cp:lastModifiedBy>
  <cp:lastPrinted>2014-08-29T07:30:23Z</cp:lastPrinted>
  <dcterms:created xsi:type="dcterms:W3CDTF">2010-10-13T09:48:04Z</dcterms:created>
  <dcterms:modified xsi:type="dcterms:W3CDTF">2014-08-29T07:32:50Z</dcterms:modified>
</cp:coreProperties>
</file>