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5" activeTab="0"/>
  </bookViews>
  <sheets>
    <sheet name="dochod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<sst xmlns="http://schemas.openxmlformats.org/spreadsheetml/2006/main" count="295" uniqueCount="129">
  <si>
    <t>Tabela nr 1</t>
  </si>
  <si>
    <t>w tym:</t>
  </si>
  <si>
    <t>dochody bieżące</t>
  </si>
  <si>
    <t>dochody majątkowe</t>
  </si>
  <si>
    <t>Dział</t>
  </si>
  <si>
    <t>§</t>
  </si>
  <si>
    <t>Źródło dochodów</t>
  </si>
  <si>
    <t>Dochody</t>
  </si>
  <si>
    <t>ogółem</t>
  </si>
  <si>
    <t>Ogółem</t>
  </si>
  <si>
    <t>własne</t>
  </si>
  <si>
    <t xml:space="preserve">z zakresu </t>
  </si>
  <si>
    <t>realizowane w</t>
  </si>
  <si>
    <t>w drodze</t>
  </si>
  <si>
    <t xml:space="preserve">środki na </t>
  </si>
  <si>
    <t>dochody</t>
  </si>
  <si>
    <t xml:space="preserve">przekształcenie </t>
  </si>
  <si>
    <t>dotacje</t>
  </si>
  <si>
    <t xml:space="preserve">adm.rządowej </t>
  </si>
  <si>
    <t>drodze umów</t>
  </si>
  <si>
    <t>umów lub</t>
  </si>
  <si>
    <t>zadania</t>
  </si>
  <si>
    <t>za</t>
  </si>
  <si>
    <t>prawa</t>
  </si>
  <si>
    <t>i środki</t>
  </si>
  <si>
    <t xml:space="preserve">inwestycje </t>
  </si>
  <si>
    <t>(5+11)</t>
  </si>
  <si>
    <t>i innych</t>
  </si>
  <si>
    <t>lub porozumień</t>
  </si>
  <si>
    <t xml:space="preserve">porozumień </t>
  </si>
  <si>
    <t>bieżące z</t>
  </si>
  <si>
    <t>sprzedaży</t>
  </si>
  <si>
    <t>użytkowania</t>
  </si>
  <si>
    <t>przezna-</t>
  </si>
  <si>
    <t>z udziałem</t>
  </si>
  <si>
    <t>(6+7+8+9+10)</t>
  </si>
  <si>
    <t>zleconych</t>
  </si>
  <si>
    <t xml:space="preserve">z organami </t>
  </si>
  <si>
    <t>z j.s.t.</t>
  </si>
  <si>
    <t>udziałem</t>
  </si>
  <si>
    <t>(12+13</t>
  </si>
  <si>
    <t>wieczystego w</t>
  </si>
  <si>
    <t>czone na</t>
  </si>
  <si>
    <t xml:space="preserve">środków </t>
  </si>
  <si>
    <t>j.s.t. ustawami</t>
  </si>
  <si>
    <t>adm.rządowej</t>
  </si>
  <si>
    <t>środków unijnych</t>
  </si>
  <si>
    <t>+14+15)</t>
  </si>
  <si>
    <t>majątku</t>
  </si>
  <si>
    <t>prawo własności</t>
  </si>
  <si>
    <t>inwestycje</t>
  </si>
  <si>
    <t>unijnych</t>
  </si>
  <si>
    <t>O10</t>
  </si>
  <si>
    <t>ROLNICTWO I łOWIECTWO</t>
  </si>
  <si>
    <t>O750</t>
  </si>
  <si>
    <t>O830</t>
  </si>
  <si>
    <t>Wpływy z usług</t>
  </si>
  <si>
    <t>O920</t>
  </si>
  <si>
    <t>Pozostałe odsetki</t>
  </si>
  <si>
    <t>GOSPODARKA MIESZKANIOWA</t>
  </si>
  <si>
    <t>O470</t>
  </si>
  <si>
    <t>O770</t>
  </si>
  <si>
    <t>ADMINISTRACJA PUBLICZNA</t>
  </si>
  <si>
    <t>O010</t>
  </si>
  <si>
    <t>Podatek dochodowy od osób fizycznych</t>
  </si>
  <si>
    <t>O020</t>
  </si>
  <si>
    <t>Podatek dochodowy od osób prawnych</t>
  </si>
  <si>
    <t>O310</t>
  </si>
  <si>
    <t>Podatek od nieruchomości</t>
  </si>
  <si>
    <t>O320</t>
  </si>
  <si>
    <t>Podatek rolny</t>
  </si>
  <si>
    <t>O330</t>
  </si>
  <si>
    <t>Podatek leśny</t>
  </si>
  <si>
    <t>O340</t>
  </si>
  <si>
    <t>Podatek od środków transportowych</t>
  </si>
  <si>
    <t>O350</t>
  </si>
  <si>
    <t>O360</t>
  </si>
  <si>
    <t>Podatek od spadków i darowizn</t>
  </si>
  <si>
    <t>O410</t>
  </si>
  <si>
    <t>Wpływy z opłaty skarbowej</t>
  </si>
  <si>
    <t>O430</t>
  </si>
  <si>
    <t>Wpływy z opłaty targowej</t>
  </si>
  <si>
    <t>O490</t>
  </si>
  <si>
    <t>O500</t>
  </si>
  <si>
    <t>Podatek od czynności cywilnoprawnych</t>
  </si>
  <si>
    <t>O690</t>
  </si>
  <si>
    <t>Wpływy z różnych opłat</t>
  </si>
  <si>
    <t>O910</t>
  </si>
  <si>
    <t>Odsetki od nieterminowych wpłat z tytułu podatków i opłat</t>
  </si>
  <si>
    <t>RÓŻNE ROZLICZENIA</t>
  </si>
  <si>
    <t>Subwencje ogólne z budżetu państwa- subwencja oświatowa</t>
  </si>
  <si>
    <t>Subwencje ogólne z budżetu państwa- subwencja wyrównawcza</t>
  </si>
  <si>
    <t>OŚWIATA I WYCHOWANIE</t>
  </si>
  <si>
    <t>OCHRONA ZDROWIA</t>
  </si>
  <si>
    <t>O480</t>
  </si>
  <si>
    <t>Wpływy z opłat za zezwolenia na sprzedaż alkoholu</t>
  </si>
  <si>
    <t>POMOC SPOŁECZNA</t>
  </si>
  <si>
    <t>DOCHODY OGÓŁEM</t>
  </si>
  <si>
    <t xml:space="preserve"> </t>
  </si>
  <si>
    <t>0970</t>
  </si>
  <si>
    <t>0750</t>
  </si>
  <si>
    <t>Wpływy z różnych dochodów</t>
  </si>
  <si>
    <t xml:space="preserve">subwencje </t>
  </si>
  <si>
    <t>GOSPODARKA KOMUNALNA I OCHRONA ŚRODOWISKA</t>
  </si>
  <si>
    <r>
      <t xml:space="preserve">                                             </t>
    </r>
    <r>
      <rPr>
        <sz val="11"/>
        <rFont val="Arial"/>
        <family val="2"/>
      </rPr>
      <t>do Uchwały Rady Gminy Kowiesy nr …………</t>
    </r>
  </si>
  <si>
    <r>
      <t xml:space="preserve">           </t>
    </r>
    <r>
      <rPr>
        <sz val="11"/>
        <rFont val="Arial"/>
        <family val="2"/>
      </rPr>
      <t>z dnia  …………………</t>
    </r>
  </si>
  <si>
    <t>Dochody budżetu gminy na 2012 r.</t>
  </si>
  <si>
    <t>Dochody z najmu i dzierżawy składników majątkowych Skarbu  Państwa, j.s.t. lub innych jednostek zaliczanych do sektora finansów publicznych oraz innych umów o podobnym charakterze</t>
  </si>
  <si>
    <t>Dotacje celowe w ramach programów finansowanych z udziałem środków europejskich oraz środków, o których mowa w art. 5 ust. 1 pkt 3 oraz ust. 3  pkt 5 i 6 ustawy, lub płatności w ramach budżetu środków europejskich</t>
  </si>
  <si>
    <t>WYTWARZANIE I ZAOPATRYWANIE W ENERGIĘ ELEKTRYCZNĄ, GAZ I WODĘ</t>
  </si>
  <si>
    <t>Wpływy z opłat za zarząd, użytkowanie i użytkowanie wieczyste nieruchomości</t>
  </si>
  <si>
    <t>Wpływy z tytułu odpłatnego nabycia prawa własności oraz prawa użytkowania wieczystego nieruchomości</t>
  </si>
  <si>
    <t>Dotacje celowe otrzymane z budżetu państwa na realizację zadań bieżących z zakresu administracji rządowej oraz innych zadań zleconych gminie ustawami</t>
  </si>
  <si>
    <t>Dochody j.s.t. związane z realizacja zadań z zakresu administracji państwowej oraz innych zadań zleconych ustawami</t>
  </si>
  <si>
    <t>URZĘDY NACZELNYCH ORGANÓW WŁADZY PAŃSTWOWEJ, KONTROLI I OCHRONY PRAWA ORAZ SĄDOWNICTWA</t>
  </si>
  <si>
    <t>BEZPIECZEŃSTWO PUBLICZNE I OCHRONA PRZECIWPOŻAROWA</t>
  </si>
  <si>
    <t>Podatek od działalności gospodarczej osób fizycznych opłacany w formie karty podatkowej</t>
  </si>
  <si>
    <t>Wpływy z innych opłat pobieranych przez j.s.t. na podstawie odrębnych ustaw</t>
  </si>
  <si>
    <t>Dotacje celowe otrzymane z budżetu państwa na realizację własnych zadań bieżących gmin</t>
  </si>
  <si>
    <t>GÓRNICTWO I KOPALNICTWO</t>
  </si>
  <si>
    <t>0460</t>
  </si>
  <si>
    <t>Wpływy z opłaty eksploatacyjnej</t>
  </si>
  <si>
    <t>DOCHODY OD OSÓB PRAWNYCH, OSÓB FIZYCZNYCH I OD INNYCH JEDNOSTEK ORGANIZACYJNYCH NIE POSIADAJĄCYCH OSOBOWOŚCI PRAWNEJ ORAZ WYDATKI ZWIĄZANE Z ICH PODOREM</t>
  </si>
  <si>
    <t>biezące</t>
  </si>
  <si>
    <t>majątkowe</t>
  </si>
  <si>
    <t>TRANSPORT I ŁĄCZNOŚC</t>
  </si>
  <si>
    <t>Dochody j.s.t. związane z realizacją zadań z zakresu administracji państwowej oraz innych zadań zleconych ustawami</t>
  </si>
  <si>
    <t>Dochody budżetu gminy na 2014 r.</t>
  </si>
  <si>
    <t xml:space="preserve">Dotacje celowe otrzymane z powiatu na inwestycje i zakupy inwestycyjne realizowane na podstawie porozumień (umów) między jednostkami samorządu terytorialnego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</si>
</sst>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53">
    <font>
      <sz val="10"/>
      <name val="Arial CE"/>
      <family val="2"/>
    </font>
    <font>
      <sz val="10"/>
      <name val="Arial"/>
      <family val="0"/>
    </font>
    <font>
      <b/>
      <sz val="14"/>
      <name val="Lucida Sans Unicode"/>
      <family val="2"/>
    </font>
    <font>
      <b/>
      <sz val="1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.5"/>
      <name val="Arial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0" fontId="8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/>
    </xf>
    <xf numFmtId="0" fontId="15" fillId="0" borderId="14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4" fontId="7" fillId="0" borderId="14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17" fillId="34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/>
    </xf>
    <xf numFmtId="0" fontId="17" fillId="35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13" fillId="33" borderId="16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/>
    </xf>
    <xf numFmtId="0" fontId="13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0" fontId="8" fillId="33" borderId="16" xfId="0" applyFont="1" applyFill="1" applyBorder="1" applyAlignment="1">
      <alignment horizontal="center"/>
    </xf>
    <xf numFmtId="4" fontId="8" fillId="33" borderId="16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4" fillId="0" borderId="2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" fontId="8" fillId="33" borderId="14" xfId="0" applyNumberFormat="1" applyFont="1" applyFill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7" fillId="36" borderId="1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17" fillId="35" borderId="1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0" fontId="4" fillId="0" borderId="23" xfId="0" applyFont="1" applyBorder="1" applyAlignment="1">
      <alignment vertical="center" wrapText="1"/>
    </xf>
    <xf numFmtId="0" fontId="8" fillId="0" borderId="21" xfId="0" applyFont="1" applyBorder="1" applyAlignment="1">
      <alignment horizont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"/>
  <sheetViews>
    <sheetView showGridLines="0" tabSelected="1" zoomScalePageLayoutView="0" workbookViewId="0" topLeftCell="A1">
      <pane xSplit="3" ySplit="15" topLeftCell="D79" activePane="bottomRight" state="frozen"/>
      <selection pane="topLeft" activeCell="A1" sqref="A1"/>
      <selection pane="topRight" activeCell="D1" sqref="D1"/>
      <selection pane="bottomLeft" activeCell="A73" sqref="A73"/>
      <selection pane="bottomRight" activeCell="C85" sqref="C85:J93"/>
    </sheetView>
  </sheetViews>
  <sheetFormatPr defaultColWidth="8.875" defaultRowHeight="12.75"/>
  <cols>
    <col min="1" max="1" width="3.375" style="0" customWidth="1"/>
    <col min="2" max="2" width="4.25390625" style="0" customWidth="1"/>
    <col min="3" max="3" width="35.875" style="0" customWidth="1"/>
    <col min="4" max="4" width="10.00390625" style="0" customWidth="1"/>
    <col min="5" max="6" width="9.75390625" style="0" customWidth="1"/>
    <col min="7" max="7" width="8.625" style="0" customWidth="1"/>
    <col min="8" max="8" width="9.00390625" style="0" customWidth="1"/>
    <col min="9" max="9" width="7.375" style="0" customWidth="1"/>
    <col min="10" max="10" width="8.875" style="0" customWidth="1"/>
    <col min="11" max="11" width="9.75390625" style="0" customWidth="1"/>
    <col min="12" max="12" width="8.625" style="0" customWidth="1"/>
    <col min="13" max="13" width="6.875" style="0" customWidth="1"/>
    <col min="14" max="14" width="7.625" style="0" customWidth="1"/>
    <col min="15" max="15" width="9.875" style="0" customWidth="1"/>
  </cols>
  <sheetData>
    <row r="1" spans="1:16" ht="12" customHeight="1">
      <c r="A1" s="7"/>
      <c r="B1" s="7"/>
      <c r="C1" s="7"/>
      <c r="D1" s="7"/>
      <c r="E1" s="8"/>
      <c r="F1" s="8"/>
      <c r="G1" s="8"/>
      <c r="H1" s="8"/>
      <c r="I1" s="8"/>
      <c r="J1" s="117" t="s">
        <v>0</v>
      </c>
      <c r="K1" s="117"/>
      <c r="L1" s="117"/>
      <c r="M1" s="117"/>
      <c r="N1" s="9"/>
      <c r="O1" s="7"/>
      <c r="P1" s="2"/>
    </row>
    <row r="2" spans="1:16" ht="20.25" customHeight="1">
      <c r="A2" s="7"/>
      <c r="B2" s="7"/>
      <c r="C2" s="7"/>
      <c r="D2" s="7"/>
      <c r="E2" s="10"/>
      <c r="F2" s="10"/>
      <c r="G2" s="10"/>
      <c r="H2" s="10"/>
      <c r="I2" s="10"/>
      <c r="J2" s="11" t="s">
        <v>104</v>
      </c>
      <c r="K2" s="11"/>
      <c r="L2" s="11"/>
      <c r="M2" s="11"/>
      <c r="N2" s="8"/>
      <c r="O2" s="8"/>
      <c r="P2" s="2"/>
    </row>
    <row r="3" spans="1:16" ht="15" customHeight="1">
      <c r="A3" s="7"/>
      <c r="B3" s="7"/>
      <c r="C3" s="7"/>
      <c r="D3" s="7"/>
      <c r="E3" s="10"/>
      <c r="F3" s="10"/>
      <c r="G3" s="10"/>
      <c r="H3" s="10"/>
      <c r="I3" s="10"/>
      <c r="J3" s="134" t="s">
        <v>105</v>
      </c>
      <c r="K3" s="134"/>
      <c r="L3" s="134"/>
      <c r="M3" s="134"/>
      <c r="N3" s="134"/>
      <c r="O3" s="134"/>
      <c r="P3" s="2"/>
    </row>
    <row r="4" spans="1:16" ht="7.5" customHeight="1" hidden="1">
      <c r="A4" s="7"/>
      <c r="B4" s="12"/>
      <c r="C4" s="8"/>
      <c r="D4" s="8"/>
      <c r="E4" s="8"/>
      <c r="F4" s="8"/>
      <c r="G4" s="8"/>
      <c r="H4" s="8"/>
      <c r="I4" s="8"/>
      <c r="J4" s="11"/>
      <c r="K4" s="11"/>
      <c r="L4" s="11"/>
      <c r="M4" s="11"/>
      <c r="N4" s="8"/>
      <c r="O4" s="8"/>
      <c r="P4" s="1"/>
    </row>
    <row r="5" spans="1:16" ht="18">
      <c r="A5" s="7"/>
      <c r="B5" s="118" t="s">
        <v>127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2"/>
      <c r="O5" s="12"/>
      <c r="P5" s="3"/>
    </row>
    <row r="6" spans="1:17" ht="9" customHeight="1">
      <c r="A6" s="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3"/>
      <c r="Q6" s="3"/>
    </row>
    <row r="7" spans="1:15" ht="14.25" customHeight="1">
      <c r="A7" s="18"/>
      <c r="B7" s="18"/>
      <c r="C7" s="15"/>
      <c r="D7" s="50"/>
      <c r="E7" s="119" t="s">
        <v>1</v>
      </c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1:15" ht="17.25" customHeight="1">
      <c r="A8" s="14"/>
      <c r="B8" s="14"/>
      <c r="C8" s="16"/>
      <c r="D8" s="49"/>
      <c r="E8" s="122" t="s">
        <v>2</v>
      </c>
      <c r="F8" s="123"/>
      <c r="G8" s="123"/>
      <c r="H8" s="123"/>
      <c r="I8" s="123"/>
      <c r="J8" s="124"/>
      <c r="K8" s="119" t="s">
        <v>3</v>
      </c>
      <c r="L8" s="120"/>
      <c r="M8" s="120"/>
      <c r="N8" s="120"/>
      <c r="O8" s="121"/>
    </row>
    <row r="9" spans="1:15" s="4" customFormat="1" ht="15.75" customHeight="1">
      <c r="A9" s="19" t="s">
        <v>4</v>
      </c>
      <c r="B9" s="19" t="s">
        <v>5</v>
      </c>
      <c r="C9" s="17" t="s">
        <v>6</v>
      </c>
      <c r="D9" s="47" t="s">
        <v>7</v>
      </c>
      <c r="E9" s="125" t="s">
        <v>8</v>
      </c>
      <c r="F9" s="138" t="s">
        <v>1</v>
      </c>
      <c r="G9" s="139"/>
      <c r="H9" s="139"/>
      <c r="I9" s="139"/>
      <c r="J9" s="121"/>
      <c r="K9" s="135" t="s">
        <v>8</v>
      </c>
      <c r="L9" s="126" t="s">
        <v>1</v>
      </c>
      <c r="M9" s="127"/>
      <c r="N9" s="127"/>
      <c r="O9" s="128"/>
    </row>
    <row r="10" spans="1:15" s="4" customFormat="1" ht="11.25" customHeight="1">
      <c r="A10" s="19"/>
      <c r="B10" s="19"/>
      <c r="C10" s="17"/>
      <c r="D10" s="47" t="s">
        <v>9</v>
      </c>
      <c r="E10" s="125"/>
      <c r="F10" s="135" t="s">
        <v>10</v>
      </c>
      <c r="G10" s="51" t="s">
        <v>11</v>
      </c>
      <c r="H10" s="54" t="s">
        <v>12</v>
      </c>
      <c r="I10" s="55" t="s">
        <v>13</v>
      </c>
      <c r="J10" s="55" t="s">
        <v>14</v>
      </c>
      <c r="K10" s="135"/>
      <c r="L10" s="55" t="s">
        <v>15</v>
      </c>
      <c r="M10" s="59" t="s">
        <v>16</v>
      </c>
      <c r="N10" s="61" t="s">
        <v>17</v>
      </c>
      <c r="O10" s="60" t="s">
        <v>14</v>
      </c>
    </row>
    <row r="11" spans="1:15" s="4" customFormat="1" ht="11.25" customHeight="1">
      <c r="A11" s="19"/>
      <c r="B11" s="19"/>
      <c r="C11" s="17"/>
      <c r="D11" s="47"/>
      <c r="E11" s="125"/>
      <c r="F11" s="136"/>
      <c r="G11" s="52" t="s">
        <v>18</v>
      </c>
      <c r="H11" s="54" t="s">
        <v>19</v>
      </c>
      <c r="I11" s="56" t="s">
        <v>20</v>
      </c>
      <c r="J11" s="56" t="s">
        <v>21</v>
      </c>
      <c r="K11" s="135"/>
      <c r="L11" s="56" t="s">
        <v>22</v>
      </c>
      <c r="M11" s="59" t="s">
        <v>23</v>
      </c>
      <c r="N11" s="62" t="s">
        <v>24</v>
      </c>
      <c r="O11" s="60" t="s">
        <v>25</v>
      </c>
    </row>
    <row r="12" spans="1:15" s="4" customFormat="1" ht="11.25" customHeight="1">
      <c r="A12" s="19"/>
      <c r="B12" s="19"/>
      <c r="C12" s="17"/>
      <c r="D12" s="47" t="s">
        <v>26</v>
      </c>
      <c r="E12" s="125"/>
      <c r="F12" s="136"/>
      <c r="G12" s="52" t="s">
        <v>27</v>
      </c>
      <c r="H12" s="54" t="s">
        <v>28</v>
      </c>
      <c r="I12" s="56" t="s">
        <v>29</v>
      </c>
      <c r="J12" s="56" t="s">
        <v>30</v>
      </c>
      <c r="K12" s="135"/>
      <c r="L12" s="56" t="s">
        <v>31</v>
      </c>
      <c r="M12" s="59" t="s">
        <v>32</v>
      </c>
      <c r="N12" s="62" t="s">
        <v>33</v>
      </c>
      <c r="O12" s="60" t="s">
        <v>34</v>
      </c>
    </row>
    <row r="13" spans="1:15" s="4" customFormat="1" ht="11.25" customHeight="1">
      <c r="A13" s="19"/>
      <c r="B13" s="19"/>
      <c r="C13" s="17"/>
      <c r="D13" s="47"/>
      <c r="E13" s="19" t="s">
        <v>35</v>
      </c>
      <c r="F13" s="136"/>
      <c r="G13" s="52" t="s">
        <v>36</v>
      </c>
      <c r="H13" s="54" t="s">
        <v>37</v>
      </c>
      <c r="I13" s="56" t="s">
        <v>38</v>
      </c>
      <c r="J13" s="56" t="s">
        <v>39</v>
      </c>
      <c r="K13" s="58" t="s">
        <v>40</v>
      </c>
      <c r="L13" s="56"/>
      <c r="M13" s="59" t="s">
        <v>41</v>
      </c>
      <c r="N13" s="62" t="s">
        <v>42</v>
      </c>
      <c r="O13" s="60" t="s">
        <v>43</v>
      </c>
    </row>
    <row r="14" spans="1:15" s="4" customFormat="1" ht="12" customHeight="1">
      <c r="A14" s="48"/>
      <c r="B14" s="48"/>
      <c r="C14" s="64"/>
      <c r="D14" s="65"/>
      <c r="E14" s="48"/>
      <c r="F14" s="137"/>
      <c r="G14" s="53" t="s">
        <v>44</v>
      </c>
      <c r="H14" s="66" t="s">
        <v>45</v>
      </c>
      <c r="I14" s="57"/>
      <c r="J14" s="57" t="s">
        <v>46</v>
      </c>
      <c r="K14" s="67" t="s">
        <v>47</v>
      </c>
      <c r="L14" s="57" t="s">
        <v>48</v>
      </c>
      <c r="M14" s="68" t="s">
        <v>49</v>
      </c>
      <c r="N14" s="63" t="s">
        <v>50</v>
      </c>
      <c r="O14" s="69" t="s">
        <v>51</v>
      </c>
    </row>
    <row r="15" spans="1:15" s="5" customFormat="1" ht="13.5" customHeight="1">
      <c r="A15" s="40">
        <v>1</v>
      </c>
      <c r="B15" s="40">
        <v>2</v>
      </c>
      <c r="C15" s="40">
        <v>3</v>
      </c>
      <c r="D15" s="40">
        <v>4</v>
      </c>
      <c r="E15" s="40">
        <v>5</v>
      </c>
      <c r="F15" s="40">
        <v>6</v>
      </c>
      <c r="G15" s="40">
        <v>7</v>
      </c>
      <c r="H15" s="40">
        <v>8</v>
      </c>
      <c r="I15" s="40">
        <v>9</v>
      </c>
      <c r="J15" s="40">
        <v>10</v>
      </c>
      <c r="K15" s="40">
        <v>11</v>
      </c>
      <c r="L15" s="40">
        <v>12</v>
      </c>
      <c r="M15" s="40">
        <v>13</v>
      </c>
      <c r="N15" s="40">
        <v>14</v>
      </c>
      <c r="O15" s="40">
        <v>15</v>
      </c>
    </row>
    <row r="16" spans="1:15" s="5" customFormat="1" ht="24.75" customHeight="1">
      <c r="A16" s="21" t="s">
        <v>52</v>
      </c>
      <c r="B16" s="22"/>
      <c r="C16" s="23" t="s">
        <v>53</v>
      </c>
      <c r="D16" s="24">
        <f aca="true" t="shared" si="0" ref="D16:O16">SUM(D17:D17)</f>
        <v>1300</v>
      </c>
      <c r="E16" s="24">
        <f t="shared" si="0"/>
        <v>1300</v>
      </c>
      <c r="F16" s="24">
        <f t="shared" si="0"/>
        <v>1300</v>
      </c>
      <c r="G16" s="92">
        <f t="shared" si="0"/>
        <v>0</v>
      </c>
      <c r="H16" s="92">
        <f t="shared" si="0"/>
        <v>0</v>
      </c>
      <c r="I16" s="92">
        <f t="shared" si="0"/>
        <v>0</v>
      </c>
      <c r="J16" s="92">
        <f t="shared" si="0"/>
        <v>0</v>
      </c>
      <c r="K16" s="92">
        <f t="shared" si="0"/>
        <v>0</v>
      </c>
      <c r="L16" s="92">
        <f t="shared" si="0"/>
        <v>0</v>
      </c>
      <c r="M16" s="92">
        <f t="shared" si="0"/>
        <v>0</v>
      </c>
      <c r="N16" s="92">
        <f t="shared" si="0"/>
        <v>0</v>
      </c>
      <c r="O16" s="92">
        <f t="shared" si="0"/>
        <v>0</v>
      </c>
    </row>
    <row r="17" spans="1:15" s="5" customFormat="1" ht="59.25" customHeight="1">
      <c r="A17" s="101"/>
      <c r="B17" s="25" t="s">
        <v>100</v>
      </c>
      <c r="C17" s="43" t="s">
        <v>107</v>
      </c>
      <c r="D17" s="27">
        <f>SUM(K17+E17)</f>
        <v>1300</v>
      </c>
      <c r="E17" s="27">
        <f>SUM(F17:J17)</f>
        <v>1300</v>
      </c>
      <c r="F17" s="27">
        <v>1300</v>
      </c>
      <c r="G17" s="33">
        <v>0</v>
      </c>
      <c r="H17" s="33">
        <v>0</v>
      </c>
      <c r="I17" s="33">
        <v>0</v>
      </c>
      <c r="J17" s="33">
        <v>0</v>
      </c>
      <c r="K17" s="33">
        <f>SUM(L17:O17)</f>
        <v>0</v>
      </c>
      <c r="L17" s="33">
        <v>0</v>
      </c>
      <c r="M17" s="33">
        <v>0</v>
      </c>
      <c r="N17" s="33">
        <v>0</v>
      </c>
      <c r="O17" s="33">
        <v>0</v>
      </c>
    </row>
    <row r="18" spans="1:15" s="5" customFormat="1" ht="27" customHeight="1">
      <c r="A18" s="23">
        <v>100</v>
      </c>
      <c r="B18" s="22"/>
      <c r="C18" s="99" t="s">
        <v>119</v>
      </c>
      <c r="D18" s="24">
        <f aca="true" t="shared" si="1" ref="D18:M18">SUM(D19:D19)</f>
        <v>50000</v>
      </c>
      <c r="E18" s="24">
        <f t="shared" si="1"/>
        <v>50000</v>
      </c>
      <c r="F18" s="24">
        <f t="shared" si="1"/>
        <v>50000</v>
      </c>
      <c r="G18" s="92">
        <f t="shared" si="1"/>
        <v>0</v>
      </c>
      <c r="H18" s="92">
        <f t="shared" si="1"/>
        <v>0</v>
      </c>
      <c r="I18" s="92">
        <f t="shared" si="1"/>
        <v>0</v>
      </c>
      <c r="J18" s="92">
        <f t="shared" si="1"/>
        <v>0</v>
      </c>
      <c r="K18" s="92">
        <f t="shared" si="1"/>
        <v>0</v>
      </c>
      <c r="L18" s="92">
        <f t="shared" si="1"/>
        <v>0</v>
      </c>
      <c r="M18" s="92">
        <f t="shared" si="1"/>
        <v>0</v>
      </c>
      <c r="N18" s="92"/>
      <c r="O18" s="92">
        <f>SUM(O19:O19)</f>
        <v>0</v>
      </c>
    </row>
    <row r="19" spans="1:15" s="5" customFormat="1" ht="22.5" customHeight="1">
      <c r="A19" s="28"/>
      <c r="B19" s="38" t="s">
        <v>120</v>
      </c>
      <c r="C19" s="39" t="s">
        <v>121</v>
      </c>
      <c r="D19" s="27">
        <f>SUM(K19+E19)</f>
        <v>50000</v>
      </c>
      <c r="E19" s="27">
        <f>SUM(F19:J19)</f>
        <v>50000</v>
      </c>
      <c r="F19" s="33">
        <v>50000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</row>
    <row r="20" spans="1:15" s="5" customFormat="1" ht="22.5" customHeight="1">
      <c r="A20" s="21">
        <v>400</v>
      </c>
      <c r="B20" s="22"/>
      <c r="C20" s="99" t="s">
        <v>109</v>
      </c>
      <c r="D20" s="24">
        <f aca="true" t="shared" si="2" ref="D20:M20">SUM(D21:D22)</f>
        <v>131000</v>
      </c>
      <c r="E20" s="24">
        <f t="shared" si="2"/>
        <v>131000</v>
      </c>
      <c r="F20" s="24">
        <f t="shared" si="2"/>
        <v>131000</v>
      </c>
      <c r="G20" s="92">
        <f t="shared" si="2"/>
        <v>0</v>
      </c>
      <c r="H20" s="92">
        <f t="shared" si="2"/>
        <v>0</v>
      </c>
      <c r="I20" s="92">
        <f t="shared" si="2"/>
        <v>0</v>
      </c>
      <c r="J20" s="92">
        <f t="shared" si="2"/>
        <v>0</v>
      </c>
      <c r="K20" s="92">
        <f t="shared" si="2"/>
        <v>0</v>
      </c>
      <c r="L20" s="92">
        <f t="shared" si="2"/>
        <v>0</v>
      </c>
      <c r="M20" s="92">
        <f t="shared" si="2"/>
        <v>0</v>
      </c>
      <c r="N20" s="92"/>
      <c r="O20" s="92">
        <f>SUM(O21:O22)</f>
        <v>0</v>
      </c>
    </row>
    <row r="21" spans="1:15" s="5" customFormat="1" ht="15" customHeight="1">
      <c r="A21" s="129"/>
      <c r="B21" s="31" t="s">
        <v>55</v>
      </c>
      <c r="C21" s="32" t="s">
        <v>56</v>
      </c>
      <c r="D21" s="27">
        <f>SUM(K21+E21)</f>
        <v>130000</v>
      </c>
      <c r="E21" s="27">
        <f>SUM(F21:J21)</f>
        <v>130000</v>
      </c>
      <c r="F21" s="33">
        <v>130000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</row>
    <row r="22" spans="1:15" s="5" customFormat="1" ht="14.25" customHeight="1">
      <c r="A22" s="130"/>
      <c r="B22" s="73" t="s">
        <v>57</v>
      </c>
      <c r="C22" s="74" t="s">
        <v>58</v>
      </c>
      <c r="D22" s="75">
        <f>SUM(K22+E22)</f>
        <v>1000</v>
      </c>
      <c r="E22" s="75">
        <f>SUM(F22:J22)</f>
        <v>1000</v>
      </c>
      <c r="F22" s="75">
        <v>1000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33">
        <v>0</v>
      </c>
      <c r="O22" s="93">
        <v>0</v>
      </c>
    </row>
    <row r="23" spans="1:15" ht="28.5" customHeight="1">
      <c r="A23" s="21">
        <v>600</v>
      </c>
      <c r="B23" s="22"/>
      <c r="C23" s="99" t="s">
        <v>125</v>
      </c>
      <c r="D23" s="24">
        <f aca="true" t="shared" si="3" ref="D23:O23">SUM(D24:D24)</f>
        <v>80000</v>
      </c>
      <c r="E23" s="24">
        <f t="shared" si="3"/>
        <v>0</v>
      </c>
      <c r="F23" s="24">
        <f t="shared" si="3"/>
        <v>0</v>
      </c>
      <c r="G23" s="24">
        <f t="shared" si="3"/>
        <v>0</v>
      </c>
      <c r="H23" s="24">
        <f t="shared" si="3"/>
        <v>0</v>
      </c>
      <c r="I23" s="24">
        <f t="shared" si="3"/>
        <v>0</v>
      </c>
      <c r="J23" s="24">
        <f t="shared" si="3"/>
        <v>0</v>
      </c>
      <c r="K23" s="24">
        <f t="shared" si="3"/>
        <v>80000</v>
      </c>
      <c r="L23" s="24">
        <f t="shared" si="3"/>
        <v>0</v>
      </c>
      <c r="M23" s="24">
        <f t="shared" si="3"/>
        <v>0</v>
      </c>
      <c r="N23" s="24">
        <f t="shared" si="3"/>
        <v>80000</v>
      </c>
      <c r="O23" s="24">
        <f t="shared" si="3"/>
        <v>0</v>
      </c>
    </row>
    <row r="24" spans="1:15" ht="44.25" customHeight="1">
      <c r="A24" s="100"/>
      <c r="B24" s="73">
        <v>6620</v>
      </c>
      <c r="C24" s="91" t="s">
        <v>128</v>
      </c>
      <c r="D24" s="75">
        <f>SUM(K24+E24)</f>
        <v>80000</v>
      </c>
      <c r="E24" s="75">
        <f>SUM(F24:J24)</f>
        <v>0</v>
      </c>
      <c r="F24" s="75">
        <v>0</v>
      </c>
      <c r="G24" s="93">
        <v>0</v>
      </c>
      <c r="H24" s="93">
        <v>0</v>
      </c>
      <c r="I24" s="93">
        <v>0</v>
      </c>
      <c r="J24" s="93">
        <v>0</v>
      </c>
      <c r="K24" s="93">
        <f>SUM(L24:O24)</f>
        <v>80000</v>
      </c>
      <c r="L24" s="93">
        <v>0</v>
      </c>
      <c r="M24" s="93">
        <v>0</v>
      </c>
      <c r="N24" s="93">
        <v>80000</v>
      </c>
      <c r="O24" s="93">
        <v>0</v>
      </c>
    </row>
    <row r="25" spans="1:15" ht="14.25" customHeight="1">
      <c r="A25" s="80"/>
      <c r="B25" s="81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</row>
    <row r="26" spans="1:15" ht="14.25" customHeight="1">
      <c r="A26" s="12"/>
      <c r="B26" s="9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1:15" ht="14.25" customHeight="1">
      <c r="A27" s="12"/>
      <c r="B27" s="9"/>
      <c r="C27" s="78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5" ht="14.25" customHeight="1">
      <c r="A28" s="12"/>
      <c r="B28" s="9"/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1:15" ht="14.25" customHeight="1">
      <c r="A29" s="12"/>
      <c r="B29" s="9"/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1:15" ht="21" customHeight="1">
      <c r="A30" s="108"/>
      <c r="B30" s="84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1:15" ht="22.5" customHeight="1">
      <c r="A31" s="76">
        <v>700</v>
      </c>
      <c r="B31" s="104"/>
      <c r="C31" s="48" t="s">
        <v>59</v>
      </c>
      <c r="D31" s="77">
        <f>SUM(D32:D37)</f>
        <v>677854</v>
      </c>
      <c r="E31" s="77">
        <f aca="true" t="shared" si="4" ref="E31:O31">SUM(E32:E37)</f>
        <v>142416</v>
      </c>
      <c r="F31" s="77">
        <f t="shared" si="4"/>
        <v>142416</v>
      </c>
      <c r="G31" s="77">
        <f t="shared" si="4"/>
        <v>0</v>
      </c>
      <c r="H31" s="77">
        <f t="shared" si="4"/>
        <v>0</v>
      </c>
      <c r="I31" s="77">
        <f t="shared" si="4"/>
        <v>0</v>
      </c>
      <c r="J31" s="77">
        <f t="shared" si="4"/>
        <v>0</v>
      </c>
      <c r="K31" s="77">
        <f t="shared" si="4"/>
        <v>535438</v>
      </c>
      <c r="L31" s="77">
        <f t="shared" si="4"/>
        <v>340000</v>
      </c>
      <c r="M31" s="77">
        <f t="shared" si="4"/>
        <v>0</v>
      </c>
      <c r="N31" s="77">
        <f t="shared" si="4"/>
        <v>0</v>
      </c>
      <c r="O31" s="77">
        <f t="shared" si="4"/>
        <v>195438</v>
      </c>
    </row>
    <row r="32" spans="1:15" ht="27" customHeight="1">
      <c r="A32" s="112"/>
      <c r="B32" s="31" t="s">
        <v>60</v>
      </c>
      <c r="C32" s="71" t="s">
        <v>110</v>
      </c>
      <c r="D32" s="27">
        <f aca="true" t="shared" si="5" ref="D32:D37">SUM(K32+E32)</f>
        <v>5716</v>
      </c>
      <c r="E32" s="33">
        <f>SUM(F32:J32)</f>
        <v>5716</v>
      </c>
      <c r="F32" s="33">
        <v>5716</v>
      </c>
      <c r="G32" s="33">
        <v>0</v>
      </c>
      <c r="H32" s="33">
        <v>0</v>
      </c>
      <c r="I32" s="33">
        <v>0</v>
      </c>
      <c r="J32" s="33">
        <v>0</v>
      </c>
      <c r="K32" s="27">
        <f>SUM(L32:O32)</f>
        <v>0</v>
      </c>
      <c r="L32" s="33">
        <v>0</v>
      </c>
      <c r="M32" s="33">
        <v>0</v>
      </c>
      <c r="N32" s="33">
        <v>0</v>
      </c>
      <c r="O32" s="33">
        <v>0</v>
      </c>
    </row>
    <row r="33" spans="1:15" ht="57" customHeight="1">
      <c r="A33" s="113"/>
      <c r="B33" s="31" t="s">
        <v>54</v>
      </c>
      <c r="C33" s="43" t="s">
        <v>107</v>
      </c>
      <c r="D33" s="27">
        <f t="shared" si="5"/>
        <v>135000</v>
      </c>
      <c r="E33" s="33">
        <f>SUM(F33:J33)</f>
        <v>135000</v>
      </c>
      <c r="F33" s="27">
        <v>135000</v>
      </c>
      <c r="G33" s="27">
        <v>0</v>
      </c>
      <c r="H33" s="27">
        <v>0</v>
      </c>
      <c r="I33" s="27">
        <v>0</v>
      </c>
      <c r="J33" s="27">
        <v>0</v>
      </c>
      <c r="K33" s="27">
        <f>SUM(L33:O33)</f>
        <v>0</v>
      </c>
      <c r="L33" s="27">
        <v>0</v>
      </c>
      <c r="M33" s="27">
        <v>0</v>
      </c>
      <c r="N33" s="33">
        <v>0</v>
      </c>
      <c r="O33" s="27">
        <v>0</v>
      </c>
    </row>
    <row r="34" spans="1:15" ht="33.75" customHeight="1">
      <c r="A34" s="113"/>
      <c r="B34" s="31" t="s">
        <v>61</v>
      </c>
      <c r="C34" s="70" t="s">
        <v>111</v>
      </c>
      <c r="D34" s="27">
        <f t="shared" si="5"/>
        <v>340000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f>SUM(L34:O34)</f>
        <v>340000</v>
      </c>
      <c r="L34" s="27">
        <v>340000</v>
      </c>
      <c r="M34" s="27">
        <v>0</v>
      </c>
      <c r="N34" s="33">
        <v>0</v>
      </c>
      <c r="O34" s="27">
        <v>0</v>
      </c>
    </row>
    <row r="35" spans="1:15" ht="17.25" customHeight="1">
      <c r="A35" s="113"/>
      <c r="B35" s="31" t="s">
        <v>55</v>
      </c>
      <c r="C35" s="32" t="s">
        <v>56</v>
      </c>
      <c r="D35" s="27">
        <f t="shared" si="5"/>
        <v>1200</v>
      </c>
      <c r="E35" s="27">
        <f>SUM(F35:J35)</f>
        <v>1200</v>
      </c>
      <c r="F35" s="33">
        <v>1200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</row>
    <row r="36" spans="1:15" ht="17.25" customHeight="1">
      <c r="A36" s="113"/>
      <c r="B36" s="31" t="s">
        <v>57</v>
      </c>
      <c r="C36" s="35" t="s">
        <v>58</v>
      </c>
      <c r="D36" s="27">
        <f t="shared" si="5"/>
        <v>500</v>
      </c>
      <c r="E36" s="27">
        <f>SUM(F36:J36)</f>
        <v>500</v>
      </c>
      <c r="F36" s="27">
        <v>500</v>
      </c>
      <c r="G36" s="27">
        <v>0</v>
      </c>
      <c r="H36" s="27">
        <v>0</v>
      </c>
      <c r="I36" s="27">
        <v>0</v>
      </c>
      <c r="J36" s="27">
        <v>0</v>
      </c>
      <c r="K36" s="27">
        <f>SUM(L36:O36)</f>
        <v>0</v>
      </c>
      <c r="L36" s="27">
        <v>0</v>
      </c>
      <c r="M36" s="27">
        <v>0</v>
      </c>
      <c r="N36" s="33">
        <v>0</v>
      </c>
      <c r="O36" s="27">
        <v>0</v>
      </c>
    </row>
    <row r="37" spans="1:15" ht="62.25" customHeight="1">
      <c r="A37" s="94"/>
      <c r="B37" s="31">
        <v>6207</v>
      </c>
      <c r="C37" s="70" t="s">
        <v>108</v>
      </c>
      <c r="D37" s="27">
        <f t="shared" si="5"/>
        <v>195438</v>
      </c>
      <c r="E37" s="27">
        <v>0</v>
      </c>
      <c r="F37" s="27">
        <v>0</v>
      </c>
      <c r="G37" s="33">
        <v>0</v>
      </c>
      <c r="H37" s="33">
        <v>0</v>
      </c>
      <c r="I37" s="33">
        <v>0</v>
      </c>
      <c r="J37" s="33">
        <v>0</v>
      </c>
      <c r="K37" s="33">
        <f>SUM(L37:O37)</f>
        <v>195438</v>
      </c>
      <c r="L37" s="33">
        <v>0</v>
      </c>
      <c r="M37" s="33">
        <v>0</v>
      </c>
      <c r="N37" s="33">
        <v>0</v>
      </c>
      <c r="O37" s="33">
        <v>195438</v>
      </c>
    </row>
    <row r="38" spans="1:15" ht="24" customHeight="1">
      <c r="A38" s="21">
        <v>750</v>
      </c>
      <c r="B38" s="22"/>
      <c r="C38" s="23" t="s">
        <v>62</v>
      </c>
      <c r="D38" s="24">
        <f aca="true" t="shared" si="6" ref="D38:M38">SUM(D39:D40)</f>
        <v>40997</v>
      </c>
      <c r="E38" s="24">
        <f t="shared" si="6"/>
        <v>40997</v>
      </c>
      <c r="F38" s="24">
        <f t="shared" si="6"/>
        <v>5</v>
      </c>
      <c r="G38" s="24">
        <f t="shared" si="6"/>
        <v>40992</v>
      </c>
      <c r="H38" s="24">
        <f t="shared" si="6"/>
        <v>0</v>
      </c>
      <c r="I38" s="24">
        <f t="shared" si="6"/>
        <v>0</v>
      </c>
      <c r="J38" s="24">
        <f t="shared" si="6"/>
        <v>0</v>
      </c>
      <c r="K38" s="24">
        <f t="shared" si="6"/>
        <v>0</v>
      </c>
      <c r="L38" s="24">
        <f t="shared" si="6"/>
        <v>0</v>
      </c>
      <c r="M38" s="24">
        <f t="shared" si="6"/>
        <v>0</v>
      </c>
      <c r="N38" s="24">
        <v>0</v>
      </c>
      <c r="O38" s="24">
        <f>SUM(O39:O40)</f>
        <v>0</v>
      </c>
    </row>
    <row r="39" spans="1:15" ht="51" customHeight="1">
      <c r="A39" s="112"/>
      <c r="B39" s="31">
        <v>2010</v>
      </c>
      <c r="C39" s="70" t="s">
        <v>112</v>
      </c>
      <c r="D39" s="27">
        <f>SUM(K39+E39)</f>
        <v>40992</v>
      </c>
      <c r="E39" s="27">
        <f>SUM(F39:J39)</f>
        <v>40992</v>
      </c>
      <c r="F39" s="27">
        <v>0</v>
      </c>
      <c r="G39" s="27">
        <v>40992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33">
        <v>0</v>
      </c>
      <c r="O39" s="27">
        <v>0</v>
      </c>
    </row>
    <row r="40" spans="1:15" ht="44.25" customHeight="1">
      <c r="A40" s="114"/>
      <c r="B40" s="31">
        <v>2360</v>
      </c>
      <c r="C40" s="70" t="s">
        <v>126</v>
      </c>
      <c r="D40" s="27">
        <f>SUM(K40+E40)</f>
        <v>5</v>
      </c>
      <c r="E40" s="27">
        <f>SUM(F40:J40)</f>
        <v>5</v>
      </c>
      <c r="F40" s="27">
        <v>5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33">
        <v>0</v>
      </c>
      <c r="O40" s="27">
        <v>0</v>
      </c>
    </row>
    <row r="41" spans="1:15" ht="31.5" customHeight="1">
      <c r="A41" s="21">
        <v>751</v>
      </c>
      <c r="B41" s="22"/>
      <c r="C41" s="72" t="s">
        <v>114</v>
      </c>
      <c r="D41" s="24">
        <f aca="true" t="shared" si="7" ref="D41:M41">SUM(D42)</f>
        <v>426</v>
      </c>
      <c r="E41" s="24">
        <f t="shared" si="7"/>
        <v>426</v>
      </c>
      <c r="F41" s="24">
        <f t="shared" si="7"/>
        <v>0</v>
      </c>
      <c r="G41" s="24">
        <f t="shared" si="7"/>
        <v>426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v>0</v>
      </c>
      <c r="O41" s="24">
        <f>SUM(O42)</f>
        <v>0</v>
      </c>
    </row>
    <row r="42" spans="1:15" ht="48" customHeight="1">
      <c r="A42" s="87"/>
      <c r="B42" s="73">
        <v>2010</v>
      </c>
      <c r="C42" s="102" t="s">
        <v>112</v>
      </c>
      <c r="D42" s="75">
        <f>SUM(K42+E42)</f>
        <v>426</v>
      </c>
      <c r="E42" s="75">
        <f>SUM(F42:J42)</f>
        <v>426</v>
      </c>
      <c r="F42" s="75">
        <v>0</v>
      </c>
      <c r="G42" s="75">
        <v>426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93">
        <v>0</v>
      </c>
      <c r="O42" s="75">
        <v>0</v>
      </c>
    </row>
    <row r="43" spans="1:15" ht="33.75" customHeight="1">
      <c r="A43" s="106"/>
      <c r="B43" s="81"/>
      <c r="C43" s="107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110"/>
      <c r="O43" s="83"/>
    </row>
    <row r="44" spans="1:15" ht="38.25" customHeight="1">
      <c r="A44" s="88"/>
      <c r="B44" s="9"/>
      <c r="C44" s="95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109"/>
      <c r="O44" s="79"/>
    </row>
    <row r="45" spans="1:15" ht="16.5" customHeight="1">
      <c r="A45" s="89"/>
      <c r="B45" s="84"/>
      <c r="C45" s="90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111"/>
      <c r="O45" s="86"/>
    </row>
    <row r="46" spans="1:15" ht="30" customHeight="1">
      <c r="A46" s="76">
        <v>754</v>
      </c>
      <c r="B46" s="104"/>
      <c r="C46" s="105" t="s">
        <v>115</v>
      </c>
      <c r="D46" s="77">
        <f aca="true" t="shared" si="8" ref="D46:M46">SUM(D47)</f>
        <v>1500</v>
      </c>
      <c r="E46" s="77">
        <f t="shared" si="8"/>
        <v>1500</v>
      </c>
      <c r="F46" s="77">
        <f t="shared" si="8"/>
        <v>0</v>
      </c>
      <c r="G46" s="77">
        <f t="shared" si="8"/>
        <v>1500</v>
      </c>
      <c r="H46" s="77">
        <f t="shared" si="8"/>
        <v>0</v>
      </c>
      <c r="I46" s="77">
        <f t="shared" si="8"/>
        <v>0</v>
      </c>
      <c r="J46" s="77">
        <f t="shared" si="8"/>
        <v>0</v>
      </c>
      <c r="K46" s="77">
        <f t="shared" si="8"/>
        <v>0</v>
      </c>
      <c r="L46" s="77">
        <f t="shared" si="8"/>
        <v>0</v>
      </c>
      <c r="M46" s="77">
        <f t="shared" si="8"/>
        <v>0</v>
      </c>
      <c r="N46" s="77">
        <v>0</v>
      </c>
      <c r="O46" s="77">
        <f>SUM(O47)</f>
        <v>0</v>
      </c>
    </row>
    <row r="47" spans="1:15" ht="48" customHeight="1">
      <c r="A47" s="30"/>
      <c r="B47" s="31">
        <v>2010</v>
      </c>
      <c r="C47" s="70" t="s">
        <v>112</v>
      </c>
      <c r="D47" s="27">
        <f>SUM(K47+E47)</f>
        <v>1500</v>
      </c>
      <c r="E47" s="27">
        <f>SUM(F47:J47)</f>
        <v>1500</v>
      </c>
      <c r="F47" s="27">
        <v>0</v>
      </c>
      <c r="G47" s="27">
        <v>1500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</row>
    <row r="48" spans="1:15" ht="62.25" customHeight="1">
      <c r="A48" s="103">
        <v>756</v>
      </c>
      <c r="B48" s="104"/>
      <c r="C48" s="105" t="s">
        <v>122</v>
      </c>
      <c r="D48" s="77">
        <f aca="true" t="shared" si="9" ref="D48:M48">SUM(D49:D62)</f>
        <v>3011856</v>
      </c>
      <c r="E48" s="77">
        <f>SUM(E49:E62)</f>
        <v>3011856</v>
      </c>
      <c r="F48" s="77">
        <f t="shared" si="9"/>
        <v>3011856</v>
      </c>
      <c r="G48" s="77">
        <f t="shared" si="9"/>
        <v>0</v>
      </c>
      <c r="H48" s="77">
        <f t="shared" si="9"/>
        <v>0</v>
      </c>
      <c r="I48" s="77">
        <f t="shared" si="9"/>
        <v>0</v>
      </c>
      <c r="J48" s="77">
        <f t="shared" si="9"/>
        <v>0</v>
      </c>
      <c r="K48" s="77">
        <f t="shared" si="9"/>
        <v>0</v>
      </c>
      <c r="L48" s="77">
        <f t="shared" si="9"/>
        <v>0</v>
      </c>
      <c r="M48" s="77">
        <f t="shared" si="9"/>
        <v>0</v>
      </c>
      <c r="N48" s="77">
        <v>0</v>
      </c>
      <c r="O48" s="77">
        <f>SUM(O49:O62)</f>
        <v>0</v>
      </c>
    </row>
    <row r="49" spans="1:15" ht="14.25" customHeight="1">
      <c r="A49" s="112"/>
      <c r="B49" s="31" t="s">
        <v>63</v>
      </c>
      <c r="C49" s="35" t="s">
        <v>64</v>
      </c>
      <c r="D49" s="27">
        <f>SUM(K49+E49)</f>
        <v>948118</v>
      </c>
      <c r="E49" s="27">
        <f>SUM(F49:J49)</f>
        <v>948118</v>
      </c>
      <c r="F49" s="27">
        <v>948118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</row>
    <row r="50" spans="1:15" ht="14.25" customHeight="1">
      <c r="A50" s="113"/>
      <c r="B50" s="31" t="s">
        <v>65</v>
      </c>
      <c r="C50" s="35" t="s">
        <v>66</v>
      </c>
      <c r="D50" s="27">
        <f aca="true" t="shared" si="10" ref="D50:D55">SUM(K50+E50)</f>
        <v>6000</v>
      </c>
      <c r="E50" s="27">
        <f aca="true" t="shared" si="11" ref="E50:E55">SUM(F50:J50)</f>
        <v>6000</v>
      </c>
      <c r="F50" s="27">
        <v>6000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</row>
    <row r="51" spans="1:15" ht="14.25" customHeight="1">
      <c r="A51" s="113"/>
      <c r="B51" s="31" t="s">
        <v>67</v>
      </c>
      <c r="C51" s="35" t="s">
        <v>68</v>
      </c>
      <c r="D51" s="27">
        <f t="shared" si="10"/>
        <v>1057000</v>
      </c>
      <c r="E51" s="27">
        <f t="shared" si="11"/>
        <v>1057000</v>
      </c>
      <c r="F51" s="27">
        <v>1057000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</row>
    <row r="52" spans="1:15" ht="14.25" customHeight="1">
      <c r="A52" s="113"/>
      <c r="B52" s="31" t="s">
        <v>69</v>
      </c>
      <c r="C52" s="35" t="s">
        <v>70</v>
      </c>
      <c r="D52" s="27">
        <f t="shared" si="10"/>
        <v>584000</v>
      </c>
      <c r="E52" s="27">
        <f t="shared" si="11"/>
        <v>584000</v>
      </c>
      <c r="F52" s="27">
        <v>584000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</row>
    <row r="53" spans="1:15" ht="14.25" customHeight="1">
      <c r="A53" s="113"/>
      <c r="B53" s="31" t="s">
        <v>71</v>
      </c>
      <c r="C53" s="35" t="s">
        <v>72</v>
      </c>
      <c r="D53" s="27">
        <f t="shared" si="10"/>
        <v>56000</v>
      </c>
      <c r="E53" s="27">
        <f t="shared" si="11"/>
        <v>56000</v>
      </c>
      <c r="F53" s="27">
        <v>56000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</row>
    <row r="54" spans="1:15" ht="14.25" customHeight="1">
      <c r="A54" s="113"/>
      <c r="B54" s="31" t="s">
        <v>73</v>
      </c>
      <c r="C54" s="35" t="s">
        <v>74</v>
      </c>
      <c r="D54" s="27">
        <f t="shared" si="10"/>
        <v>66738</v>
      </c>
      <c r="E54" s="27">
        <f t="shared" si="11"/>
        <v>66738</v>
      </c>
      <c r="F54" s="27">
        <v>66738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</row>
    <row r="55" spans="1:15" ht="24.75" customHeight="1">
      <c r="A55" s="113"/>
      <c r="B55" s="31" t="s">
        <v>75</v>
      </c>
      <c r="C55" s="43" t="s">
        <v>116</v>
      </c>
      <c r="D55" s="27">
        <f t="shared" si="10"/>
        <v>20000</v>
      </c>
      <c r="E55" s="27">
        <f t="shared" si="11"/>
        <v>20000</v>
      </c>
      <c r="F55" s="27">
        <v>20000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</row>
    <row r="56" spans="1:15" ht="14.25" customHeight="1">
      <c r="A56" s="113"/>
      <c r="B56" s="31" t="s">
        <v>76</v>
      </c>
      <c r="C56" s="35" t="s">
        <v>77</v>
      </c>
      <c r="D56" s="27">
        <f aca="true" t="shared" si="12" ref="D56:D62">SUM(K56+E56)</f>
        <v>20000</v>
      </c>
      <c r="E56" s="27">
        <f aca="true" t="shared" si="13" ref="E56:E62">SUM(F56:J56)</f>
        <v>20000</v>
      </c>
      <c r="F56" s="27">
        <v>20000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</row>
    <row r="57" spans="1:15" ht="14.25" customHeight="1">
      <c r="A57" s="113"/>
      <c r="B57" s="31" t="s">
        <v>78</v>
      </c>
      <c r="C57" s="35" t="s">
        <v>79</v>
      </c>
      <c r="D57" s="27">
        <f t="shared" si="12"/>
        <v>15000</v>
      </c>
      <c r="E57" s="27">
        <f t="shared" si="13"/>
        <v>15000</v>
      </c>
      <c r="F57" s="27">
        <v>15000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</row>
    <row r="58" spans="1:15" ht="14.25" customHeight="1">
      <c r="A58" s="113"/>
      <c r="B58" s="31" t="s">
        <v>80</v>
      </c>
      <c r="C58" s="35" t="s">
        <v>81</v>
      </c>
      <c r="D58" s="27">
        <f t="shared" si="12"/>
        <v>300</v>
      </c>
      <c r="E58" s="27">
        <f t="shared" si="13"/>
        <v>300</v>
      </c>
      <c r="F58" s="27">
        <v>300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</row>
    <row r="59" spans="1:15" ht="24.75" customHeight="1">
      <c r="A59" s="113"/>
      <c r="B59" s="31" t="s">
        <v>82</v>
      </c>
      <c r="C59" s="43" t="s">
        <v>117</v>
      </c>
      <c r="D59" s="27">
        <f t="shared" si="12"/>
        <v>175000</v>
      </c>
      <c r="E59" s="27">
        <f t="shared" si="13"/>
        <v>175000</v>
      </c>
      <c r="F59" s="27">
        <v>175000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</row>
    <row r="60" spans="1:15" ht="14.25" customHeight="1">
      <c r="A60" s="113"/>
      <c r="B60" s="31" t="s">
        <v>83</v>
      </c>
      <c r="C60" s="35" t="s">
        <v>84</v>
      </c>
      <c r="D60" s="27">
        <f t="shared" si="12"/>
        <v>53000</v>
      </c>
      <c r="E60" s="27">
        <f t="shared" si="13"/>
        <v>53000</v>
      </c>
      <c r="F60" s="27">
        <v>53000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</row>
    <row r="61" spans="1:15" ht="14.25" customHeight="1">
      <c r="A61" s="113"/>
      <c r="B61" s="31" t="s">
        <v>85</v>
      </c>
      <c r="C61" s="35" t="s">
        <v>86</v>
      </c>
      <c r="D61" s="27">
        <f t="shared" si="12"/>
        <v>1000</v>
      </c>
      <c r="E61" s="27">
        <f t="shared" si="13"/>
        <v>1000</v>
      </c>
      <c r="F61" s="27">
        <v>1000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</row>
    <row r="62" spans="1:15" ht="24.75" customHeight="1">
      <c r="A62" s="114"/>
      <c r="B62" s="31" t="s">
        <v>87</v>
      </c>
      <c r="C62" s="43" t="s">
        <v>88</v>
      </c>
      <c r="D62" s="27">
        <f t="shared" si="12"/>
        <v>9700</v>
      </c>
      <c r="E62" s="27">
        <f t="shared" si="13"/>
        <v>9700</v>
      </c>
      <c r="F62" s="27">
        <v>9700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</row>
    <row r="63" spans="1:15" ht="23.25" customHeight="1">
      <c r="A63" s="21">
        <v>758</v>
      </c>
      <c r="B63" s="22"/>
      <c r="C63" s="23" t="s">
        <v>89</v>
      </c>
      <c r="D63" s="24">
        <f aca="true" t="shared" si="14" ref="D63:M63">SUM(D64:D66)</f>
        <v>2903298</v>
      </c>
      <c r="E63" s="24">
        <f t="shared" si="14"/>
        <v>2903298</v>
      </c>
      <c r="F63" s="24">
        <f t="shared" si="14"/>
        <v>2903298</v>
      </c>
      <c r="G63" s="24">
        <f t="shared" si="14"/>
        <v>0</v>
      </c>
      <c r="H63" s="24">
        <f t="shared" si="14"/>
        <v>0</v>
      </c>
      <c r="I63" s="24">
        <f t="shared" si="14"/>
        <v>0</v>
      </c>
      <c r="J63" s="24">
        <f t="shared" si="14"/>
        <v>0</v>
      </c>
      <c r="K63" s="24">
        <f t="shared" si="14"/>
        <v>0</v>
      </c>
      <c r="L63" s="24">
        <f t="shared" si="14"/>
        <v>0</v>
      </c>
      <c r="M63" s="24">
        <f t="shared" si="14"/>
        <v>0</v>
      </c>
      <c r="N63" s="24">
        <v>0</v>
      </c>
      <c r="O63" s="24">
        <f>SUM(O64:O66)</f>
        <v>0</v>
      </c>
    </row>
    <row r="64" spans="1:15" ht="24.75" customHeight="1">
      <c r="A64" s="112"/>
      <c r="B64" s="31">
        <v>2920</v>
      </c>
      <c r="C64" s="43" t="s">
        <v>90</v>
      </c>
      <c r="D64" s="27">
        <f>SUM(K64+E64)</f>
        <v>1992489</v>
      </c>
      <c r="E64" s="27">
        <f>SUM(F64:J64)</f>
        <v>1992489</v>
      </c>
      <c r="F64" s="27">
        <v>1992489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</row>
    <row r="65" spans="1:15" ht="23.25" customHeight="1">
      <c r="A65" s="113"/>
      <c r="B65" s="31">
        <v>2920</v>
      </c>
      <c r="C65" s="43" t="s">
        <v>91</v>
      </c>
      <c r="D65" s="27">
        <f>SUM(K65+E65)</f>
        <v>890809</v>
      </c>
      <c r="E65" s="27">
        <f>SUM(F65:J65)</f>
        <v>890809</v>
      </c>
      <c r="F65" s="27">
        <v>890809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</row>
    <row r="66" spans="1:15" ht="14.25" customHeight="1">
      <c r="A66" s="113"/>
      <c r="B66" s="73" t="s">
        <v>57</v>
      </c>
      <c r="C66" s="74" t="s">
        <v>58</v>
      </c>
      <c r="D66" s="75">
        <f>SUM(K66+E66)</f>
        <v>20000</v>
      </c>
      <c r="E66" s="75">
        <f>SUM(F66:J66)</f>
        <v>20000</v>
      </c>
      <c r="F66" s="75">
        <v>20000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 ht="14.25" customHeight="1">
      <c r="A67" s="97"/>
      <c r="B67" s="81"/>
      <c r="C67" s="82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</row>
    <row r="68" spans="1:15" ht="14.25" customHeight="1">
      <c r="A68" s="96"/>
      <c r="B68" s="9"/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1:15" ht="14.25" customHeight="1">
      <c r="A69" s="96"/>
      <c r="B69" s="9"/>
      <c r="C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1:15" ht="14.25" customHeight="1">
      <c r="A70" s="96"/>
      <c r="B70" s="9"/>
      <c r="C70" s="78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71" spans="1:15" ht="17.25" customHeight="1">
      <c r="A71" s="98"/>
      <c r="B71" s="84"/>
      <c r="C71" s="85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21" customHeight="1">
      <c r="A72" s="76">
        <v>801</v>
      </c>
      <c r="B72" s="48"/>
      <c r="C72" s="48" t="s">
        <v>92</v>
      </c>
      <c r="D72" s="77">
        <f aca="true" t="shared" si="15" ref="D72:O72">SUM(D73:D74)</f>
        <v>36000</v>
      </c>
      <c r="E72" s="77">
        <f t="shared" si="15"/>
        <v>36000</v>
      </c>
      <c r="F72" s="77">
        <f t="shared" si="15"/>
        <v>36000</v>
      </c>
      <c r="G72" s="77">
        <f t="shared" si="15"/>
        <v>0</v>
      </c>
      <c r="H72" s="77">
        <f t="shared" si="15"/>
        <v>0</v>
      </c>
      <c r="I72" s="77">
        <f t="shared" si="15"/>
        <v>0</v>
      </c>
      <c r="J72" s="77">
        <f t="shared" si="15"/>
        <v>0</v>
      </c>
      <c r="K72" s="77">
        <f t="shared" si="15"/>
        <v>0</v>
      </c>
      <c r="L72" s="77">
        <f t="shared" si="15"/>
        <v>0</v>
      </c>
      <c r="M72" s="77">
        <f t="shared" si="15"/>
        <v>0</v>
      </c>
      <c r="N72" s="77">
        <f t="shared" si="15"/>
        <v>0</v>
      </c>
      <c r="O72" s="77">
        <f t="shared" si="15"/>
        <v>0</v>
      </c>
    </row>
    <row r="73" spans="1:15" ht="21" customHeight="1">
      <c r="A73" s="113"/>
      <c r="B73" s="31" t="s">
        <v>55</v>
      </c>
      <c r="C73" s="35" t="s">
        <v>56</v>
      </c>
      <c r="D73" s="27">
        <f>SUM(K73+E73)</f>
        <v>35000</v>
      </c>
      <c r="E73" s="27">
        <f>SUM(F73:J73)</f>
        <v>35000</v>
      </c>
      <c r="F73" s="27">
        <v>35000</v>
      </c>
      <c r="G73" s="27">
        <v>0</v>
      </c>
      <c r="H73" s="27">
        <v>0</v>
      </c>
      <c r="I73" s="27">
        <v>0</v>
      </c>
      <c r="J73" s="27">
        <v>0</v>
      </c>
      <c r="K73" s="27">
        <f>SUM(L73:O73)</f>
        <v>0</v>
      </c>
      <c r="L73" s="27">
        <v>0</v>
      </c>
      <c r="M73" s="27">
        <v>0</v>
      </c>
      <c r="N73" s="27">
        <v>0</v>
      </c>
      <c r="O73" s="27">
        <v>0</v>
      </c>
    </row>
    <row r="74" spans="1:15" ht="21" customHeight="1">
      <c r="A74" s="113"/>
      <c r="B74" s="73" t="s">
        <v>57</v>
      </c>
      <c r="C74" s="74" t="s">
        <v>58</v>
      </c>
      <c r="D74" s="75">
        <f>SUM(K74+E74)</f>
        <v>1000</v>
      </c>
      <c r="E74" s="75">
        <f>SUM(F74:J74)</f>
        <v>1000</v>
      </c>
      <c r="F74" s="75">
        <v>1000</v>
      </c>
      <c r="G74" s="93">
        <v>0</v>
      </c>
      <c r="H74" s="93">
        <v>0</v>
      </c>
      <c r="I74" s="93">
        <v>0</v>
      </c>
      <c r="J74" s="93">
        <v>0</v>
      </c>
      <c r="K74" s="93">
        <v>0</v>
      </c>
      <c r="L74" s="93">
        <v>0</v>
      </c>
      <c r="M74" s="93">
        <v>0</v>
      </c>
      <c r="N74" s="33">
        <v>0</v>
      </c>
      <c r="O74" s="93">
        <v>0</v>
      </c>
    </row>
    <row r="75" spans="1:15" ht="19.5" customHeight="1">
      <c r="A75" s="21">
        <v>851</v>
      </c>
      <c r="B75" s="23"/>
      <c r="C75" s="23" t="s">
        <v>93</v>
      </c>
      <c r="D75" s="24">
        <f aca="true" t="shared" si="16" ref="D75:M75">SUM(D76)</f>
        <v>42000</v>
      </c>
      <c r="E75" s="24">
        <f t="shared" si="16"/>
        <v>42000</v>
      </c>
      <c r="F75" s="24">
        <f t="shared" si="16"/>
        <v>42000</v>
      </c>
      <c r="G75" s="24">
        <f t="shared" si="16"/>
        <v>0</v>
      </c>
      <c r="H75" s="24">
        <f t="shared" si="16"/>
        <v>0</v>
      </c>
      <c r="I75" s="24">
        <f t="shared" si="16"/>
        <v>0</v>
      </c>
      <c r="J75" s="24">
        <f t="shared" si="16"/>
        <v>0</v>
      </c>
      <c r="K75" s="24">
        <f t="shared" si="16"/>
        <v>0</v>
      </c>
      <c r="L75" s="24">
        <f t="shared" si="16"/>
        <v>0</v>
      </c>
      <c r="M75" s="24">
        <f t="shared" si="16"/>
        <v>0</v>
      </c>
      <c r="N75" s="24">
        <v>0</v>
      </c>
      <c r="O75" s="24">
        <f>SUM(O76)</f>
        <v>0</v>
      </c>
    </row>
    <row r="76" spans="1:15" ht="24.75" customHeight="1">
      <c r="A76" s="87"/>
      <c r="B76" s="73" t="s">
        <v>94</v>
      </c>
      <c r="C76" s="91" t="s">
        <v>95</v>
      </c>
      <c r="D76" s="75">
        <f>SUM(K76+E76)</f>
        <v>42000</v>
      </c>
      <c r="E76" s="75">
        <f>SUM(F76:J76)</f>
        <v>42000</v>
      </c>
      <c r="F76" s="75">
        <v>42000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</row>
    <row r="77" spans="1:15" ht="25.5" customHeight="1">
      <c r="A77" s="21">
        <v>852</v>
      </c>
      <c r="B77" s="23"/>
      <c r="C77" s="23" t="s">
        <v>96</v>
      </c>
      <c r="D77" s="24">
        <f>SUM(D78:D81)</f>
        <v>902360</v>
      </c>
      <c r="E77" s="24">
        <f aca="true" t="shared" si="17" ref="E77:O77">SUM(E78:E81)</f>
        <v>902360</v>
      </c>
      <c r="F77" s="24">
        <f t="shared" si="17"/>
        <v>79265</v>
      </c>
      <c r="G77" s="24">
        <f t="shared" si="17"/>
        <v>823095</v>
      </c>
      <c r="H77" s="24">
        <f t="shared" si="17"/>
        <v>0</v>
      </c>
      <c r="I77" s="24">
        <f t="shared" si="17"/>
        <v>0</v>
      </c>
      <c r="J77" s="24">
        <f t="shared" si="17"/>
        <v>0</v>
      </c>
      <c r="K77" s="24">
        <f t="shared" si="17"/>
        <v>0</v>
      </c>
      <c r="L77" s="24">
        <f t="shared" si="17"/>
        <v>0</v>
      </c>
      <c r="M77" s="24">
        <f t="shared" si="17"/>
        <v>0</v>
      </c>
      <c r="N77" s="24">
        <f t="shared" si="17"/>
        <v>0</v>
      </c>
      <c r="O77" s="24">
        <f t="shared" si="17"/>
        <v>0</v>
      </c>
    </row>
    <row r="78" spans="1:15" ht="14.25" customHeight="1">
      <c r="A78" s="131"/>
      <c r="B78" s="31" t="s">
        <v>55</v>
      </c>
      <c r="C78" s="35" t="s">
        <v>56</v>
      </c>
      <c r="D78" s="27">
        <f>SUM(K78+E78)</f>
        <v>500</v>
      </c>
      <c r="E78" s="27">
        <f>SUM(F78:J78)</f>
        <v>500</v>
      </c>
      <c r="F78" s="33">
        <v>500</v>
      </c>
      <c r="G78" s="33">
        <v>0</v>
      </c>
      <c r="H78" s="33">
        <v>0</v>
      </c>
      <c r="I78" s="33">
        <v>0</v>
      </c>
      <c r="J78" s="33"/>
      <c r="K78" s="33">
        <v>0</v>
      </c>
      <c r="L78" s="33">
        <v>0</v>
      </c>
      <c r="M78" s="33">
        <v>0</v>
      </c>
      <c r="N78" s="33">
        <v>0</v>
      </c>
      <c r="O78" s="33">
        <v>0</v>
      </c>
    </row>
    <row r="79" spans="1:15" ht="45.75" customHeight="1">
      <c r="A79" s="132"/>
      <c r="B79" s="31">
        <v>2010</v>
      </c>
      <c r="C79" s="70" t="s">
        <v>112</v>
      </c>
      <c r="D79" s="27">
        <f>SUM(K79+E79)</f>
        <v>823095</v>
      </c>
      <c r="E79" s="27">
        <f>SUM(F79:J79)</f>
        <v>823095</v>
      </c>
      <c r="F79" s="27">
        <v>0</v>
      </c>
      <c r="G79" s="27">
        <v>823095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</row>
    <row r="80" spans="1:15" ht="23.25" customHeight="1">
      <c r="A80" s="132"/>
      <c r="B80" s="31">
        <v>2030</v>
      </c>
      <c r="C80" s="43" t="s">
        <v>118</v>
      </c>
      <c r="D80" s="27">
        <f>SUM(K80+E80)</f>
        <v>77765</v>
      </c>
      <c r="E80" s="27">
        <f>SUM(F80:J80)</f>
        <v>77765</v>
      </c>
      <c r="F80" s="27">
        <v>77765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</row>
    <row r="81" spans="1:15" ht="36.75" customHeight="1">
      <c r="A81" s="133"/>
      <c r="B81" s="31">
        <v>2360</v>
      </c>
      <c r="C81" s="70" t="s">
        <v>113</v>
      </c>
      <c r="D81" s="27">
        <f>SUM(K81+E81)</f>
        <v>1000</v>
      </c>
      <c r="E81" s="27">
        <f>SUM(F81:J81)</f>
        <v>1000</v>
      </c>
      <c r="F81" s="27">
        <v>1000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</row>
    <row r="82" spans="1:15" ht="24.75" customHeight="1">
      <c r="A82" s="21">
        <v>900</v>
      </c>
      <c r="B82" s="23"/>
      <c r="C82" s="46" t="s">
        <v>103</v>
      </c>
      <c r="D82" s="24">
        <f aca="true" t="shared" si="18" ref="D82:O82">SUM(D83:D83)</f>
        <v>2000</v>
      </c>
      <c r="E82" s="24">
        <f t="shared" si="18"/>
        <v>2000</v>
      </c>
      <c r="F82" s="24">
        <f t="shared" si="18"/>
        <v>2000</v>
      </c>
      <c r="G82" s="24">
        <f t="shared" si="18"/>
        <v>0</v>
      </c>
      <c r="H82" s="24">
        <f t="shared" si="18"/>
        <v>0</v>
      </c>
      <c r="I82" s="24">
        <f t="shared" si="18"/>
        <v>0</v>
      </c>
      <c r="J82" s="24">
        <f t="shared" si="18"/>
        <v>0</v>
      </c>
      <c r="K82" s="24">
        <f t="shared" si="18"/>
        <v>0</v>
      </c>
      <c r="L82" s="24">
        <f t="shared" si="18"/>
        <v>0</v>
      </c>
      <c r="M82" s="24">
        <f t="shared" si="18"/>
        <v>0</v>
      </c>
      <c r="N82" s="24">
        <f t="shared" si="18"/>
        <v>0</v>
      </c>
      <c r="O82" s="24">
        <f t="shared" si="18"/>
        <v>0</v>
      </c>
    </row>
    <row r="83" spans="1:15" ht="14.25" customHeight="1">
      <c r="A83" s="44"/>
      <c r="B83" s="31" t="s">
        <v>85</v>
      </c>
      <c r="C83" s="35" t="s">
        <v>86</v>
      </c>
      <c r="D83" s="27">
        <f>SUM(K83+E83)</f>
        <v>2000</v>
      </c>
      <c r="E83" s="27">
        <f>SUM(F83:J83)</f>
        <v>2000</v>
      </c>
      <c r="F83" s="27">
        <v>2000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</row>
    <row r="84" spans="1:15" ht="19.5" customHeight="1">
      <c r="A84" s="116" t="s">
        <v>97</v>
      </c>
      <c r="B84" s="116"/>
      <c r="C84" s="116"/>
      <c r="D84" s="24">
        <f aca="true" t="shared" si="19" ref="D84:O84">SUM(D16+D18+D20+D23+D31+D38+D41+D46+D48+D63+D72+D75+D77+D82)</f>
        <v>7880591</v>
      </c>
      <c r="E84" s="24">
        <f t="shared" si="19"/>
        <v>7265153</v>
      </c>
      <c r="F84" s="24">
        <f t="shared" si="19"/>
        <v>6399140</v>
      </c>
      <c r="G84" s="24">
        <f t="shared" si="19"/>
        <v>866013</v>
      </c>
      <c r="H84" s="24">
        <f t="shared" si="19"/>
        <v>0</v>
      </c>
      <c r="I84" s="24">
        <f t="shared" si="19"/>
        <v>0</v>
      </c>
      <c r="J84" s="24">
        <f t="shared" si="19"/>
        <v>0</v>
      </c>
      <c r="K84" s="24">
        <f t="shared" si="19"/>
        <v>615438</v>
      </c>
      <c r="L84" s="24">
        <f t="shared" si="19"/>
        <v>340000</v>
      </c>
      <c r="M84" s="24">
        <f t="shared" si="19"/>
        <v>0</v>
      </c>
      <c r="N84" s="24">
        <f t="shared" si="19"/>
        <v>80000</v>
      </c>
      <c r="O84" s="24">
        <f t="shared" si="19"/>
        <v>195438</v>
      </c>
    </row>
    <row r="85" spans="1:1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</sheetData>
  <sheetProtection/>
  <mergeCells count="19">
    <mergeCell ref="A21:A22"/>
    <mergeCell ref="A73:A74"/>
    <mergeCell ref="A78:A81"/>
    <mergeCell ref="A64:A66"/>
    <mergeCell ref="J3:O3"/>
    <mergeCell ref="F10:F14"/>
    <mergeCell ref="F9:J9"/>
    <mergeCell ref="K9:K12"/>
    <mergeCell ref="A32:A36"/>
    <mergeCell ref="A39:A40"/>
    <mergeCell ref="J1:M1"/>
    <mergeCell ref="B5:M5"/>
    <mergeCell ref="E7:O7"/>
    <mergeCell ref="E8:J8"/>
    <mergeCell ref="K8:O8"/>
    <mergeCell ref="E9:E12"/>
    <mergeCell ref="L9:O9"/>
    <mergeCell ref="A49:A62"/>
    <mergeCell ref="A84:C84"/>
  </mergeCells>
  <printOptions horizontalCentered="1"/>
  <pageMargins left="0.3937007874015748" right="0.2755905511811024" top="0.6692913385826772" bottom="0.708661417322834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3"/>
  <sheetViews>
    <sheetView zoomScalePageLayoutView="0" workbookViewId="0" topLeftCell="A22">
      <selection activeCell="C4" sqref="C4"/>
    </sheetView>
  </sheetViews>
  <sheetFormatPr defaultColWidth="9.00390625" defaultRowHeight="12.75"/>
  <cols>
    <col min="3" max="3" width="19.25390625" style="0" customWidth="1"/>
  </cols>
  <sheetData>
    <row r="1" spans="1:15" ht="14.25">
      <c r="A1" s="7"/>
      <c r="B1" s="7"/>
      <c r="C1" s="7"/>
      <c r="D1" s="7"/>
      <c r="E1" s="8"/>
      <c r="F1" s="8"/>
      <c r="G1" s="8"/>
      <c r="H1" s="8"/>
      <c r="I1" s="8"/>
      <c r="J1" s="117" t="s">
        <v>0</v>
      </c>
      <c r="K1" s="117"/>
      <c r="L1" s="117"/>
      <c r="M1" s="117"/>
      <c r="N1" s="9"/>
      <c r="O1" s="7"/>
    </row>
    <row r="2" spans="1:15" ht="15">
      <c r="A2" s="7"/>
      <c r="B2" s="7"/>
      <c r="C2" s="7"/>
      <c r="D2" s="7"/>
      <c r="E2" s="10"/>
      <c r="F2" s="10"/>
      <c r="G2" s="10"/>
      <c r="H2" s="10"/>
      <c r="I2" s="10"/>
      <c r="J2" s="11" t="s">
        <v>104</v>
      </c>
      <c r="K2" s="11"/>
      <c r="L2" s="11"/>
      <c r="M2" s="11"/>
      <c r="N2" s="8"/>
      <c r="O2" s="8"/>
    </row>
    <row r="3" spans="1:15" ht="15">
      <c r="A3" s="7"/>
      <c r="B3" s="7"/>
      <c r="C3" s="7"/>
      <c r="D3" s="7"/>
      <c r="E3" s="10"/>
      <c r="F3" s="10"/>
      <c r="G3" s="10"/>
      <c r="H3" s="10"/>
      <c r="I3" s="10"/>
      <c r="J3" s="134" t="s">
        <v>105</v>
      </c>
      <c r="K3" s="134"/>
      <c r="L3" s="134"/>
      <c r="M3" s="134"/>
      <c r="N3" s="134"/>
      <c r="O3" s="134"/>
    </row>
    <row r="4" spans="1:15" ht="15">
      <c r="A4" s="7"/>
      <c r="B4" s="12"/>
      <c r="C4" s="8"/>
      <c r="D4" s="8"/>
      <c r="E4" s="8"/>
      <c r="F4" s="8"/>
      <c r="G4" s="8"/>
      <c r="H4" s="8"/>
      <c r="I4" s="8"/>
      <c r="J4" s="11"/>
      <c r="K4" s="11"/>
      <c r="L4" s="11"/>
      <c r="M4" s="11"/>
      <c r="N4" s="8"/>
      <c r="O4" s="8"/>
    </row>
    <row r="5" spans="1:15" ht="15.75">
      <c r="A5" s="7"/>
      <c r="B5" s="118" t="s">
        <v>106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2"/>
      <c r="O5" s="12"/>
    </row>
    <row r="6" spans="1:15" ht="12.75">
      <c r="A6" s="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18"/>
      <c r="B7" s="18"/>
      <c r="C7" s="15"/>
      <c r="D7" s="50"/>
      <c r="E7" s="119" t="s">
        <v>1</v>
      </c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1:15" ht="12.75">
      <c r="A8" s="14"/>
      <c r="B8" s="14"/>
      <c r="C8" s="16"/>
      <c r="D8" s="49"/>
      <c r="E8" s="122" t="s">
        <v>2</v>
      </c>
      <c r="F8" s="123"/>
      <c r="G8" s="123"/>
      <c r="H8" s="123"/>
      <c r="I8" s="123"/>
      <c r="J8" s="124"/>
      <c r="K8" s="119" t="s">
        <v>3</v>
      </c>
      <c r="L8" s="120"/>
      <c r="M8" s="120"/>
      <c r="N8" s="120"/>
      <c r="O8" s="121"/>
    </row>
    <row r="9" spans="1:15" ht="12.75">
      <c r="A9" s="19" t="s">
        <v>4</v>
      </c>
      <c r="B9" s="19" t="s">
        <v>5</v>
      </c>
      <c r="C9" s="17" t="s">
        <v>6</v>
      </c>
      <c r="D9" s="47" t="s">
        <v>7</v>
      </c>
      <c r="E9" s="125" t="s">
        <v>8</v>
      </c>
      <c r="F9" s="138" t="s">
        <v>1</v>
      </c>
      <c r="G9" s="139"/>
      <c r="H9" s="139"/>
      <c r="I9" s="139"/>
      <c r="J9" s="121"/>
      <c r="K9" s="135" t="s">
        <v>8</v>
      </c>
      <c r="L9" s="126" t="s">
        <v>1</v>
      </c>
      <c r="M9" s="127"/>
      <c r="N9" s="127"/>
      <c r="O9" s="128"/>
    </row>
    <row r="10" spans="1:15" ht="12.75">
      <c r="A10" s="19"/>
      <c r="B10" s="19"/>
      <c r="C10" s="17"/>
      <c r="D10" s="47" t="s">
        <v>9</v>
      </c>
      <c r="E10" s="125"/>
      <c r="F10" s="135" t="s">
        <v>10</v>
      </c>
      <c r="G10" s="51" t="s">
        <v>11</v>
      </c>
      <c r="H10" s="54" t="s">
        <v>12</v>
      </c>
      <c r="I10" s="55" t="s">
        <v>13</v>
      </c>
      <c r="J10" s="55" t="s">
        <v>14</v>
      </c>
      <c r="K10" s="135"/>
      <c r="L10" s="55" t="s">
        <v>15</v>
      </c>
      <c r="M10" s="59" t="s">
        <v>16</v>
      </c>
      <c r="N10" s="61" t="s">
        <v>17</v>
      </c>
      <c r="O10" s="60" t="s">
        <v>14</v>
      </c>
    </row>
    <row r="11" spans="1:15" ht="12.75">
      <c r="A11" s="19"/>
      <c r="B11" s="19"/>
      <c r="C11" s="17"/>
      <c r="D11" s="47"/>
      <c r="E11" s="125"/>
      <c r="F11" s="136"/>
      <c r="G11" s="52" t="s">
        <v>18</v>
      </c>
      <c r="H11" s="54" t="s">
        <v>19</v>
      </c>
      <c r="I11" s="56" t="s">
        <v>20</v>
      </c>
      <c r="J11" s="56" t="s">
        <v>21</v>
      </c>
      <c r="K11" s="135"/>
      <c r="L11" s="56" t="s">
        <v>22</v>
      </c>
      <c r="M11" s="59" t="s">
        <v>23</v>
      </c>
      <c r="N11" s="62" t="s">
        <v>24</v>
      </c>
      <c r="O11" s="60" t="s">
        <v>25</v>
      </c>
    </row>
    <row r="12" spans="1:15" ht="12.75">
      <c r="A12" s="19"/>
      <c r="B12" s="19"/>
      <c r="C12" s="17"/>
      <c r="D12" s="47" t="s">
        <v>26</v>
      </c>
      <c r="E12" s="125"/>
      <c r="F12" s="136"/>
      <c r="G12" s="52" t="s">
        <v>27</v>
      </c>
      <c r="H12" s="54" t="s">
        <v>28</v>
      </c>
      <c r="I12" s="56" t="s">
        <v>29</v>
      </c>
      <c r="J12" s="56" t="s">
        <v>30</v>
      </c>
      <c r="K12" s="135"/>
      <c r="L12" s="56" t="s">
        <v>31</v>
      </c>
      <c r="M12" s="59" t="s">
        <v>32</v>
      </c>
      <c r="N12" s="62" t="s">
        <v>33</v>
      </c>
      <c r="O12" s="60" t="s">
        <v>34</v>
      </c>
    </row>
    <row r="13" spans="1:15" ht="12.75">
      <c r="A13" s="19"/>
      <c r="B13" s="19"/>
      <c r="C13" s="17"/>
      <c r="D13" s="47"/>
      <c r="E13" s="19" t="s">
        <v>35</v>
      </c>
      <c r="F13" s="136"/>
      <c r="G13" s="52" t="s">
        <v>36</v>
      </c>
      <c r="H13" s="54" t="s">
        <v>37</v>
      </c>
      <c r="I13" s="56" t="s">
        <v>38</v>
      </c>
      <c r="J13" s="56" t="s">
        <v>39</v>
      </c>
      <c r="K13" s="58" t="s">
        <v>40</v>
      </c>
      <c r="L13" s="56"/>
      <c r="M13" s="59" t="s">
        <v>41</v>
      </c>
      <c r="N13" s="62" t="s">
        <v>42</v>
      </c>
      <c r="O13" s="60" t="s">
        <v>43</v>
      </c>
    </row>
    <row r="14" spans="1:15" ht="12.75">
      <c r="A14" s="48"/>
      <c r="B14" s="48"/>
      <c r="C14" s="64"/>
      <c r="D14" s="65"/>
      <c r="E14" s="48"/>
      <c r="F14" s="137"/>
      <c r="G14" s="53" t="s">
        <v>44</v>
      </c>
      <c r="H14" s="66" t="s">
        <v>45</v>
      </c>
      <c r="I14" s="57"/>
      <c r="J14" s="57" t="s">
        <v>46</v>
      </c>
      <c r="K14" s="67" t="s">
        <v>47</v>
      </c>
      <c r="L14" s="57" t="s">
        <v>48</v>
      </c>
      <c r="M14" s="68" t="s">
        <v>49</v>
      </c>
      <c r="N14" s="63" t="s">
        <v>50</v>
      </c>
      <c r="O14" s="69" t="s">
        <v>51</v>
      </c>
    </row>
    <row r="15" spans="1:15" ht="12.75">
      <c r="A15" s="40">
        <v>1</v>
      </c>
      <c r="B15" s="40">
        <v>2</v>
      </c>
      <c r="C15" s="40">
        <v>3</v>
      </c>
      <c r="D15" s="40">
        <v>4</v>
      </c>
      <c r="E15" s="40">
        <v>5</v>
      </c>
      <c r="F15" s="40">
        <v>6</v>
      </c>
      <c r="G15" s="40">
        <v>7</v>
      </c>
      <c r="H15" s="40">
        <v>8</v>
      </c>
      <c r="I15" s="40">
        <v>9</v>
      </c>
      <c r="J15" s="40">
        <v>10</v>
      </c>
      <c r="K15" s="40">
        <v>11</v>
      </c>
      <c r="L15" s="40">
        <v>12</v>
      </c>
      <c r="M15" s="40">
        <v>13</v>
      </c>
      <c r="N15" s="40">
        <v>14</v>
      </c>
      <c r="O15" s="40">
        <v>15</v>
      </c>
    </row>
    <row r="16" spans="1:15" ht="12.75">
      <c r="A16" s="21" t="s">
        <v>52</v>
      </c>
      <c r="B16" s="22"/>
      <c r="C16" s="23" t="s">
        <v>53</v>
      </c>
      <c r="D16" s="24">
        <f aca="true" t="shared" si="0" ref="D16:O16">SUM(D17:D19)</f>
        <v>1358362</v>
      </c>
      <c r="E16" s="24">
        <f t="shared" si="0"/>
        <v>307700</v>
      </c>
      <c r="F16" s="24">
        <f t="shared" si="0"/>
        <v>307700</v>
      </c>
      <c r="G16" s="24">
        <f t="shared" si="0"/>
        <v>0</v>
      </c>
      <c r="H16" s="24">
        <f t="shared" si="0"/>
        <v>0</v>
      </c>
      <c r="I16" s="24">
        <f t="shared" si="0"/>
        <v>0</v>
      </c>
      <c r="J16" s="24">
        <f t="shared" si="0"/>
        <v>0</v>
      </c>
      <c r="K16" s="24">
        <f t="shared" si="0"/>
        <v>1050662</v>
      </c>
      <c r="L16" s="24">
        <f t="shared" si="0"/>
        <v>0</v>
      </c>
      <c r="M16" s="24">
        <f t="shared" si="0"/>
        <v>0</v>
      </c>
      <c r="N16" s="24">
        <f t="shared" si="0"/>
        <v>0</v>
      </c>
      <c r="O16" s="24">
        <f t="shared" si="0"/>
        <v>1050662</v>
      </c>
    </row>
    <row r="17" spans="1:15" ht="33.75" customHeight="1">
      <c r="A17" s="140"/>
      <c r="B17" s="25" t="s">
        <v>100</v>
      </c>
      <c r="C17" s="26" t="s">
        <v>107</v>
      </c>
      <c r="D17" s="27">
        <f>SUM(K17+E17)</f>
        <v>700</v>
      </c>
      <c r="E17" s="27">
        <f>SUM(F17:J17)</f>
        <v>700</v>
      </c>
      <c r="F17" s="27">
        <v>700</v>
      </c>
      <c r="G17" s="27">
        <v>0</v>
      </c>
      <c r="H17" s="27">
        <v>0</v>
      </c>
      <c r="I17" s="27">
        <v>0</v>
      </c>
      <c r="J17" s="27">
        <v>0</v>
      </c>
      <c r="K17" s="27">
        <f>SUM(L17:O17)</f>
        <v>0</v>
      </c>
      <c r="L17" s="27">
        <v>0</v>
      </c>
      <c r="M17" s="27">
        <v>0</v>
      </c>
      <c r="N17" s="27"/>
      <c r="O17" s="27">
        <v>0</v>
      </c>
    </row>
    <row r="18" spans="1:15" ht="12.75">
      <c r="A18" s="140"/>
      <c r="B18" s="25" t="s">
        <v>99</v>
      </c>
      <c r="C18" s="29" t="s">
        <v>101</v>
      </c>
      <c r="D18" s="27">
        <f>SUM(K18+E18)</f>
        <v>307000</v>
      </c>
      <c r="E18" s="27">
        <f>SUM(F18:J18)</f>
        <v>307000</v>
      </c>
      <c r="F18" s="27">
        <v>307000</v>
      </c>
      <c r="G18" s="27">
        <v>0</v>
      </c>
      <c r="H18" s="27">
        <v>0</v>
      </c>
      <c r="I18" s="27">
        <v>0</v>
      </c>
      <c r="J18" s="27">
        <v>0</v>
      </c>
      <c r="K18" s="27">
        <f>SUM(L18:O18)</f>
        <v>0</v>
      </c>
      <c r="L18" s="27">
        <v>0</v>
      </c>
      <c r="M18" s="27">
        <v>0</v>
      </c>
      <c r="N18" s="27"/>
      <c r="O18" s="27">
        <v>0</v>
      </c>
    </row>
    <row r="19" spans="1:15" ht="87.75">
      <c r="A19" s="140"/>
      <c r="B19" s="31">
        <v>6207</v>
      </c>
      <c r="C19" s="20" t="s">
        <v>108</v>
      </c>
      <c r="D19" s="27">
        <f>SUM(K19+E19)</f>
        <v>1050662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f>SUM(L19:O19)</f>
        <v>1050662</v>
      </c>
      <c r="L19" s="27">
        <v>0</v>
      </c>
      <c r="M19" s="27">
        <v>0</v>
      </c>
      <c r="N19" s="27">
        <v>0</v>
      </c>
      <c r="O19" s="27">
        <v>1050662</v>
      </c>
    </row>
    <row r="20" spans="1:15" ht="22.5">
      <c r="A20" s="21">
        <v>100</v>
      </c>
      <c r="B20" s="22"/>
      <c r="C20" s="36" t="s">
        <v>119</v>
      </c>
      <c r="D20" s="24">
        <f aca="true" t="shared" si="1" ref="D20:M20">SUM(D21:D21)</f>
        <v>400000</v>
      </c>
      <c r="E20" s="24">
        <f t="shared" si="1"/>
        <v>400000</v>
      </c>
      <c r="F20" s="24">
        <f t="shared" si="1"/>
        <v>400000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4">
        <f t="shared" si="1"/>
        <v>0</v>
      </c>
      <c r="K20" s="24">
        <f t="shared" si="1"/>
        <v>0</v>
      </c>
      <c r="L20" s="24">
        <f t="shared" si="1"/>
        <v>0</v>
      </c>
      <c r="M20" s="24">
        <f t="shared" si="1"/>
        <v>0</v>
      </c>
      <c r="N20" s="24"/>
      <c r="O20" s="24">
        <f>SUM(O21:O21)</f>
        <v>0</v>
      </c>
    </row>
    <row r="21" spans="1:15" ht="12.75">
      <c r="A21" s="28"/>
      <c r="B21" s="38" t="s">
        <v>120</v>
      </c>
      <c r="C21" s="39" t="s">
        <v>121</v>
      </c>
      <c r="D21" s="27">
        <f>SUM(K21+E21)</f>
        <v>400000</v>
      </c>
      <c r="E21" s="27">
        <f>SUM(F21:J21)</f>
        <v>400000</v>
      </c>
      <c r="F21" s="33">
        <v>400000</v>
      </c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45">
      <c r="A22" s="21">
        <v>400</v>
      </c>
      <c r="B22" s="22"/>
      <c r="C22" s="36" t="s">
        <v>109</v>
      </c>
      <c r="D22" s="24">
        <f aca="true" t="shared" si="2" ref="D22:M22">SUM(D23:D24)</f>
        <v>100600</v>
      </c>
      <c r="E22" s="24">
        <f t="shared" si="2"/>
        <v>100600</v>
      </c>
      <c r="F22" s="24">
        <f t="shared" si="2"/>
        <v>100600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/>
      <c r="O22" s="24">
        <f>SUM(O23:O24)</f>
        <v>0</v>
      </c>
    </row>
    <row r="23" spans="1:15" ht="12.75">
      <c r="A23" s="129"/>
      <c r="B23" s="31" t="s">
        <v>55</v>
      </c>
      <c r="C23" s="32" t="s">
        <v>56</v>
      </c>
      <c r="D23" s="27">
        <f>SUM(K23+E23)</f>
        <v>100000</v>
      </c>
      <c r="E23" s="27">
        <f>SUM(F23:J23)</f>
        <v>100000</v>
      </c>
      <c r="F23" s="33">
        <v>100000</v>
      </c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2.75">
      <c r="A24" s="129"/>
      <c r="B24" s="31" t="s">
        <v>57</v>
      </c>
      <c r="C24" s="35" t="s">
        <v>58</v>
      </c>
      <c r="D24" s="27">
        <f>SUM(K24+E24)</f>
        <v>600</v>
      </c>
      <c r="E24" s="27">
        <f>SUM(F24:J24)</f>
        <v>600</v>
      </c>
      <c r="F24" s="27">
        <v>600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/>
      <c r="O24" s="27">
        <v>0</v>
      </c>
    </row>
    <row r="25" spans="1:15" ht="12.75">
      <c r="A25" s="21">
        <v>700</v>
      </c>
      <c r="B25" s="22"/>
      <c r="C25" s="23" t="s">
        <v>59</v>
      </c>
      <c r="D25" s="24">
        <f aca="true" t="shared" si="3" ref="D25:O25">SUM(D26:D33)</f>
        <v>626397</v>
      </c>
      <c r="E25" s="24">
        <f t="shared" si="3"/>
        <v>118034</v>
      </c>
      <c r="F25" s="24">
        <f t="shared" si="3"/>
        <v>118034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4">
        <f t="shared" si="3"/>
        <v>0</v>
      </c>
      <c r="K25" s="24">
        <f t="shared" si="3"/>
        <v>508363</v>
      </c>
      <c r="L25" s="24">
        <f t="shared" si="3"/>
        <v>154200</v>
      </c>
      <c r="M25" s="24">
        <f t="shared" si="3"/>
        <v>0</v>
      </c>
      <c r="N25" s="24">
        <f t="shared" si="3"/>
        <v>0</v>
      </c>
      <c r="O25" s="24">
        <f t="shared" si="3"/>
        <v>354163</v>
      </c>
    </row>
    <row r="26" spans="1:15" ht="29.25">
      <c r="A26" s="112"/>
      <c r="B26" s="31" t="s">
        <v>60</v>
      </c>
      <c r="C26" s="37" t="s">
        <v>110</v>
      </c>
      <c r="D26" s="27">
        <f>SUM(K26+E26)</f>
        <v>6334</v>
      </c>
      <c r="E26" s="33">
        <f>SUM(F26:J26)</f>
        <v>6334</v>
      </c>
      <c r="F26" s="33">
        <v>6334</v>
      </c>
      <c r="G26" s="33">
        <v>0</v>
      </c>
      <c r="H26" s="33">
        <v>0</v>
      </c>
      <c r="I26" s="33">
        <v>0</v>
      </c>
      <c r="J26" s="33">
        <v>0</v>
      </c>
      <c r="K26" s="27">
        <f>SUM(L26:O26)</f>
        <v>0</v>
      </c>
      <c r="L26" s="33">
        <v>0</v>
      </c>
      <c r="M26" s="33">
        <v>0</v>
      </c>
      <c r="N26" s="33"/>
      <c r="O26" s="33">
        <v>0</v>
      </c>
    </row>
    <row r="27" spans="1:15" ht="94.5">
      <c r="A27" s="113"/>
      <c r="B27" s="31" t="s">
        <v>54</v>
      </c>
      <c r="C27" s="26" t="s">
        <v>107</v>
      </c>
      <c r="D27" s="27">
        <f>SUM(K27+E27)</f>
        <v>110000</v>
      </c>
      <c r="E27" s="33">
        <f>SUM(F27:J27)</f>
        <v>110000</v>
      </c>
      <c r="F27" s="27">
        <v>110000</v>
      </c>
      <c r="G27" s="27">
        <v>0</v>
      </c>
      <c r="H27" s="27">
        <v>0</v>
      </c>
      <c r="I27" s="27">
        <v>0</v>
      </c>
      <c r="J27" s="27">
        <v>0</v>
      </c>
      <c r="K27" s="27">
        <f>SUM(L27:O27)</f>
        <v>0</v>
      </c>
      <c r="L27" s="27">
        <v>0</v>
      </c>
      <c r="M27" s="27">
        <v>0</v>
      </c>
      <c r="N27" s="27"/>
      <c r="O27" s="27">
        <v>0</v>
      </c>
    </row>
    <row r="28" spans="1:15" ht="39">
      <c r="A28" s="113"/>
      <c r="B28" s="31" t="s">
        <v>61</v>
      </c>
      <c r="C28" s="20" t="s">
        <v>111</v>
      </c>
      <c r="D28" s="27">
        <f>SUM(K28+E28)</f>
        <v>154200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f>SUM(L28:O28)</f>
        <v>154200</v>
      </c>
      <c r="L28" s="27">
        <v>154200</v>
      </c>
      <c r="M28" s="27">
        <v>0</v>
      </c>
      <c r="N28" s="27"/>
      <c r="O28" s="27">
        <v>0</v>
      </c>
    </row>
    <row r="29" spans="1:15" ht="12.75">
      <c r="A29" s="113"/>
      <c r="B29" s="31" t="s">
        <v>55</v>
      </c>
      <c r="C29" s="32" t="s">
        <v>56</v>
      </c>
      <c r="D29" s="27">
        <f>SUM(K29+E29)</f>
        <v>1200</v>
      </c>
      <c r="E29" s="27">
        <f>SUM(F29:J29)</f>
        <v>1200</v>
      </c>
      <c r="F29" s="33">
        <v>1200</v>
      </c>
      <c r="G29" s="34"/>
      <c r="H29" s="34"/>
      <c r="I29" s="34"/>
      <c r="J29" s="34"/>
      <c r="K29" s="27">
        <f>SUM(L29:O29)</f>
        <v>0</v>
      </c>
      <c r="L29" s="34"/>
      <c r="M29" s="34"/>
      <c r="N29" s="34"/>
      <c r="O29" s="34"/>
    </row>
    <row r="30" spans="1:15" ht="12.75">
      <c r="A30" s="113"/>
      <c r="B30" s="31"/>
      <c r="C30" s="32"/>
      <c r="D30" s="27"/>
      <c r="E30" s="27"/>
      <c r="F30" s="33"/>
      <c r="G30" s="34"/>
      <c r="H30" s="34"/>
      <c r="I30" s="34"/>
      <c r="J30" s="34"/>
      <c r="K30" s="27"/>
      <c r="L30" s="34"/>
      <c r="M30" s="34"/>
      <c r="N30" s="34"/>
      <c r="O30" s="34"/>
    </row>
    <row r="31" spans="1:15" ht="12.75">
      <c r="A31" s="113"/>
      <c r="B31" s="31"/>
      <c r="C31" s="32"/>
      <c r="D31" s="27"/>
      <c r="E31" s="27"/>
      <c r="F31" s="33"/>
      <c r="G31" s="34"/>
      <c r="H31" s="34"/>
      <c r="I31" s="34"/>
      <c r="J31" s="34"/>
      <c r="K31" s="27"/>
      <c r="L31" s="34"/>
      <c r="M31" s="34"/>
      <c r="N31" s="34"/>
      <c r="O31" s="34"/>
    </row>
    <row r="32" spans="1:15" ht="12.75">
      <c r="A32" s="113"/>
      <c r="B32" s="31" t="s">
        <v>57</v>
      </c>
      <c r="C32" s="35" t="s">
        <v>58</v>
      </c>
      <c r="D32" s="27">
        <f>SUM(K32+E32)</f>
        <v>500</v>
      </c>
      <c r="E32" s="27">
        <f>SUM(F32:J32)</f>
        <v>500</v>
      </c>
      <c r="F32" s="27">
        <v>500</v>
      </c>
      <c r="G32" s="27">
        <v>0</v>
      </c>
      <c r="H32" s="27">
        <v>0</v>
      </c>
      <c r="I32" s="27">
        <v>0</v>
      </c>
      <c r="J32" s="27">
        <v>0</v>
      </c>
      <c r="K32" s="27">
        <f>SUM(L32:O32)</f>
        <v>0</v>
      </c>
      <c r="L32" s="27">
        <v>0</v>
      </c>
      <c r="M32" s="27">
        <v>0</v>
      </c>
      <c r="N32" s="27"/>
      <c r="O32" s="27">
        <v>0</v>
      </c>
    </row>
    <row r="33" spans="1:15" ht="87.75">
      <c r="A33" s="114"/>
      <c r="B33" s="31">
        <v>6207</v>
      </c>
      <c r="C33" s="20" t="s">
        <v>108</v>
      </c>
      <c r="D33" s="27">
        <f>SUM(K33+E33)</f>
        <v>354163</v>
      </c>
      <c r="E33" s="27">
        <f>SUM(F33:J33)</f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f>SUM(L33:O33)</f>
        <v>354163</v>
      </c>
      <c r="L33" s="27">
        <v>0</v>
      </c>
      <c r="M33" s="27">
        <v>0</v>
      </c>
      <c r="N33" s="27">
        <v>0</v>
      </c>
      <c r="O33" s="27">
        <v>354163</v>
      </c>
    </row>
    <row r="34" spans="1:15" ht="12.75">
      <c r="A34" s="21">
        <v>750</v>
      </c>
      <c r="B34" s="22"/>
      <c r="C34" s="23" t="s">
        <v>62</v>
      </c>
      <c r="D34" s="24">
        <f aca="true" t="shared" si="4" ref="D34:M34">SUM(D35:D36)</f>
        <v>39670</v>
      </c>
      <c r="E34" s="24">
        <f t="shared" si="4"/>
        <v>39670</v>
      </c>
      <c r="F34" s="24">
        <f t="shared" si="4"/>
        <v>5</v>
      </c>
      <c r="G34" s="24">
        <f t="shared" si="4"/>
        <v>39665</v>
      </c>
      <c r="H34" s="24">
        <f t="shared" si="4"/>
        <v>0</v>
      </c>
      <c r="I34" s="24">
        <f t="shared" si="4"/>
        <v>0</v>
      </c>
      <c r="J34" s="24">
        <f t="shared" si="4"/>
        <v>0</v>
      </c>
      <c r="K34" s="24">
        <f t="shared" si="4"/>
        <v>0</v>
      </c>
      <c r="L34" s="24">
        <f t="shared" si="4"/>
        <v>0</v>
      </c>
      <c r="M34" s="24">
        <f t="shared" si="4"/>
        <v>0</v>
      </c>
      <c r="N34" s="24"/>
      <c r="O34" s="24">
        <f>SUM(O35:O36)</f>
        <v>0</v>
      </c>
    </row>
    <row r="35" spans="1:15" ht="58.5">
      <c r="A35" s="112"/>
      <c r="B35" s="31">
        <v>2010</v>
      </c>
      <c r="C35" s="20" t="s">
        <v>112</v>
      </c>
      <c r="D35" s="27">
        <f>SUM(K35+E35)</f>
        <v>39665</v>
      </c>
      <c r="E35" s="27">
        <f>SUM(F35:J35)</f>
        <v>39665</v>
      </c>
      <c r="F35" s="27">
        <v>0</v>
      </c>
      <c r="G35" s="27">
        <v>39665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/>
      <c r="O35" s="27">
        <v>0</v>
      </c>
    </row>
    <row r="36" spans="1:15" ht="48.75">
      <c r="A36" s="114"/>
      <c r="B36" s="31">
        <v>2360</v>
      </c>
      <c r="C36" s="20" t="s">
        <v>113</v>
      </c>
      <c r="D36" s="27">
        <f>SUM(K36+E36)</f>
        <v>5</v>
      </c>
      <c r="E36" s="27">
        <f>SUM(F36:J36)</f>
        <v>5</v>
      </c>
      <c r="F36" s="27">
        <v>5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/>
      <c r="O36" s="27">
        <v>0</v>
      </c>
    </row>
    <row r="37" spans="1:15" ht="45">
      <c r="A37" s="21">
        <v>751</v>
      </c>
      <c r="B37" s="22"/>
      <c r="C37" s="41" t="s">
        <v>114</v>
      </c>
      <c r="D37" s="24">
        <f aca="true" t="shared" si="5" ref="D37:M37">SUM(D38)</f>
        <v>426</v>
      </c>
      <c r="E37" s="24">
        <f t="shared" si="5"/>
        <v>426</v>
      </c>
      <c r="F37" s="24">
        <f t="shared" si="5"/>
        <v>0</v>
      </c>
      <c r="G37" s="24">
        <f t="shared" si="5"/>
        <v>426</v>
      </c>
      <c r="H37" s="24">
        <f t="shared" si="5"/>
        <v>0</v>
      </c>
      <c r="I37" s="24">
        <f t="shared" si="5"/>
        <v>0</v>
      </c>
      <c r="J37" s="24">
        <f t="shared" si="5"/>
        <v>0</v>
      </c>
      <c r="K37" s="24">
        <f t="shared" si="5"/>
        <v>0</v>
      </c>
      <c r="L37" s="24">
        <f t="shared" si="5"/>
        <v>0</v>
      </c>
      <c r="M37" s="24">
        <f t="shared" si="5"/>
        <v>0</v>
      </c>
      <c r="N37" s="24"/>
      <c r="O37" s="24">
        <f>SUM(O38)</f>
        <v>0</v>
      </c>
    </row>
    <row r="38" spans="1:15" ht="58.5">
      <c r="A38" s="30"/>
      <c r="B38" s="31">
        <v>2010</v>
      </c>
      <c r="C38" s="20" t="s">
        <v>112</v>
      </c>
      <c r="D38" s="27">
        <f>SUM(K38+E38)</f>
        <v>426</v>
      </c>
      <c r="E38" s="27">
        <f>SUM(F38:J38)</f>
        <v>426</v>
      </c>
      <c r="F38" s="27">
        <v>0</v>
      </c>
      <c r="G38" s="27">
        <v>426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/>
      <c r="O38" s="27">
        <v>0</v>
      </c>
    </row>
    <row r="39" spans="1:15" ht="27">
      <c r="A39" s="21">
        <v>754</v>
      </c>
      <c r="B39" s="22"/>
      <c r="C39" s="41" t="s">
        <v>115</v>
      </c>
      <c r="D39" s="24">
        <f aca="true" t="shared" si="6" ref="D39:M39">SUM(D40)</f>
        <v>1500</v>
      </c>
      <c r="E39" s="24">
        <f t="shared" si="6"/>
        <v>1500</v>
      </c>
      <c r="F39" s="24">
        <f t="shared" si="6"/>
        <v>0</v>
      </c>
      <c r="G39" s="24">
        <f t="shared" si="6"/>
        <v>1500</v>
      </c>
      <c r="H39" s="24">
        <f t="shared" si="6"/>
        <v>0</v>
      </c>
      <c r="I39" s="24">
        <f t="shared" si="6"/>
        <v>0</v>
      </c>
      <c r="J39" s="24">
        <f t="shared" si="6"/>
        <v>0</v>
      </c>
      <c r="K39" s="24">
        <f t="shared" si="6"/>
        <v>0</v>
      </c>
      <c r="L39" s="24">
        <f t="shared" si="6"/>
        <v>0</v>
      </c>
      <c r="M39" s="24">
        <f t="shared" si="6"/>
        <v>0</v>
      </c>
      <c r="N39" s="24"/>
      <c r="O39" s="24">
        <f>SUM(O40)</f>
        <v>0</v>
      </c>
    </row>
    <row r="40" spans="1:15" ht="58.5">
      <c r="A40" s="30"/>
      <c r="B40" s="31">
        <v>2010</v>
      </c>
      <c r="C40" s="20" t="s">
        <v>112</v>
      </c>
      <c r="D40" s="27">
        <f>SUM(K40+E40)</f>
        <v>1500</v>
      </c>
      <c r="E40" s="27">
        <f>SUM(F40:J40)</f>
        <v>1500</v>
      </c>
      <c r="F40" s="27">
        <v>0</v>
      </c>
      <c r="G40" s="27">
        <v>1500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/>
      <c r="O40" s="27">
        <v>0</v>
      </c>
    </row>
    <row r="41" spans="1:15" ht="112.5">
      <c r="A41" s="42">
        <v>756</v>
      </c>
      <c r="B41" s="22"/>
      <c r="C41" s="45" t="s">
        <v>122</v>
      </c>
      <c r="D41" s="24">
        <f aca="true" t="shared" si="7" ref="D41:M41">SUM(D42:D55)</f>
        <v>2373660</v>
      </c>
      <c r="E41" s="24">
        <f t="shared" si="7"/>
        <v>2373660</v>
      </c>
      <c r="F41" s="24">
        <f t="shared" si="7"/>
        <v>2373660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/>
      <c r="O41" s="24">
        <f>SUM(O42:O55)</f>
        <v>0</v>
      </c>
    </row>
    <row r="42" spans="1:15" ht="12.75">
      <c r="A42" s="112"/>
      <c r="B42" s="31" t="s">
        <v>63</v>
      </c>
      <c r="C42" s="35" t="s">
        <v>64</v>
      </c>
      <c r="D42" s="27">
        <f>SUM(K42+E42)</f>
        <v>846360</v>
      </c>
      <c r="E42" s="27">
        <f>SUM(F42:J42)</f>
        <v>846360</v>
      </c>
      <c r="F42" s="27">
        <v>846360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/>
      <c r="O42" s="27">
        <v>0</v>
      </c>
    </row>
    <row r="43" spans="1:15" ht="12.75">
      <c r="A43" s="113"/>
      <c r="B43" s="31" t="s">
        <v>65</v>
      </c>
      <c r="C43" s="35" t="s">
        <v>66</v>
      </c>
      <c r="D43" s="27">
        <f aca="true" t="shared" si="8" ref="D43:D55">SUM(K43+E43)</f>
        <v>3000</v>
      </c>
      <c r="E43" s="27">
        <f aca="true" t="shared" si="9" ref="E43:E55">SUM(F43:J43)</f>
        <v>3000</v>
      </c>
      <c r="F43" s="27">
        <v>3000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/>
      <c r="O43" s="27">
        <v>0</v>
      </c>
    </row>
    <row r="44" spans="1:15" ht="12.75">
      <c r="A44" s="113"/>
      <c r="B44" s="31" t="s">
        <v>67</v>
      </c>
      <c r="C44" s="35" t="s">
        <v>68</v>
      </c>
      <c r="D44" s="27">
        <f t="shared" si="8"/>
        <v>940000</v>
      </c>
      <c r="E44" s="27">
        <f t="shared" si="9"/>
        <v>940000</v>
      </c>
      <c r="F44" s="27">
        <v>940000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/>
      <c r="O44" s="27">
        <v>0</v>
      </c>
    </row>
    <row r="45" spans="1:15" ht="12.75">
      <c r="A45" s="113"/>
      <c r="B45" s="31" t="s">
        <v>69</v>
      </c>
      <c r="C45" s="35" t="s">
        <v>70</v>
      </c>
      <c r="D45" s="27">
        <f t="shared" si="8"/>
        <v>363000</v>
      </c>
      <c r="E45" s="27">
        <f t="shared" si="9"/>
        <v>363000</v>
      </c>
      <c r="F45" s="27">
        <v>363000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/>
      <c r="O45" s="27">
        <v>0</v>
      </c>
    </row>
    <row r="46" spans="1:15" ht="12.75">
      <c r="A46" s="113"/>
      <c r="B46" s="31" t="s">
        <v>71</v>
      </c>
      <c r="C46" s="35" t="s">
        <v>72</v>
      </c>
      <c r="D46" s="27">
        <f t="shared" si="8"/>
        <v>50000</v>
      </c>
      <c r="E46" s="27">
        <f t="shared" si="9"/>
        <v>50000</v>
      </c>
      <c r="F46" s="27">
        <v>50000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/>
      <c r="O46" s="27">
        <v>0</v>
      </c>
    </row>
    <row r="47" spans="1:15" ht="12.75">
      <c r="A47" s="113"/>
      <c r="B47" s="31" t="s">
        <v>73</v>
      </c>
      <c r="C47" s="35" t="s">
        <v>74</v>
      </c>
      <c r="D47" s="27">
        <f t="shared" si="8"/>
        <v>50000</v>
      </c>
      <c r="E47" s="27">
        <f t="shared" si="9"/>
        <v>50000</v>
      </c>
      <c r="F47" s="27">
        <v>50000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/>
      <c r="O47" s="27">
        <v>0</v>
      </c>
    </row>
    <row r="48" spans="1:15" ht="45">
      <c r="A48" s="113"/>
      <c r="B48" s="31" t="s">
        <v>75</v>
      </c>
      <c r="C48" s="43" t="s">
        <v>116</v>
      </c>
      <c r="D48" s="27">
        <f t="shared" si="8"/>
        <v>20000</v>
      </c>
      <c r="E48" s="27">
        <f t="shared" si="9"/>
        <v>20000</v>
      </c>
      <c r="F48" s="27">
        <v>20000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/>
      <c r="O48" s="27">
        <v>0</v>
      </c>
    </row>
    <row r="49" spans="1:15" ht="12.75">
      <c r="A49" s="113"/>
      <c r="B49" s="31" t="s">
        <v>76</v>
      </c>
      <c r="C49" s="35" t="s">
        <v>77</v>
      </c>
      <c r="D49" s="27">
        <f t="shared" si="8"/>
        <v>15000</v>
      </c>
      <c r="E49" s="27">
        <f t="shared" si="9"/>
        <v>15000</v>
      </c>
      <c r="F49" s="27">
        <v>15000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  <c r="O49" s="27">
        <v>0</v>
      </c>
    </row>
    <row r="50" spans="1:15" ht="12.75">
      <c r="A50" s="113"/>
      <c r="B50" s="31" t="s">
        <v>78</v>
      </c>
      <c r="C50" s="35" t="s">
        <v>79</v>
      </c>
      <c r="D50" s="27">
        <f t="shared" si="8"/>
        <v>15000</v>
      </c>
      <c r="E50" s="27">
        <f t="shared" si="9"/>
        <v>15000</v>
      </c>
      <c r="F50" s="27">
        <v>15000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/>
      <c r="O50" s="27">
        <v>0</v>
      </c>
    </row>
    <row r="51" spans="1:15" ht="12.75">
      <c r="A51" s="113"/>
      <c r="B51" s="31" t="s">
        <v>80</v>
      </c>
      <c r="C51" s="35" t="s">
        <v>81</v>
      </c>
      <c r="D51" s="27">
        <f t="shared" si="8"/>
        <v>300</v>
      </c>
      <c r="E51" s="27">
        <f t="shared" si="9"/>
        <v>300</v>
      </c>
      <c r="F51" s="27">
        <v>300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/>
      <c r="O51" s="27">
        <v>0</v>
      </c>
    </row>
    <row r="52" spans="1:15" ht="45">
      <c r="A52" s="113"/>
      <c r="B52" s="31" t="s">
        <v>82</v>
      </c>
      <c r="C52" s="43" t="s">
        <v>117</v>
      </c>
      <c r="D52" s="27">
        <f t="shared" si="8"/>
        <v>3000</v>
      </c>
      <c r="E52" s="27">
        <f t="shared" si="9"/>
        <v>3000</v>
      </c>
      <c r="F52" s="27">
        <v>3000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/>
      <c r="O52" s="27">
        <v>0</v>
      </c>
    </row>
    <row r="53" spans="1:15" ht="12.75">
      <c r="A53" s="113"/>
      <c r="B53" s="31" t="s">
        <v>83</v>
      </c>
      <c r="C53" s="35" t="s">
        <v>84</v>
      </c>
      <c r="D53" s="27">
        <f t="shared" si="8"/>
        <v>60000</v>
      </c>
      <c r="E53" s="27">
        <f t="shared" si="9"/>
        <v>60000</v>
      </c>
      <c r="F53" s="27">
        <v>60000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/>
      <c r="O53" s="27">
        <v>0</v>
      </c>
    </row>
    <row r="54" spans="1:15" ht="12.75">
      <c r="A54" s="113"/>
      <c r="B54" s="31" t="s">
        <v>85</v>
      </c>
      <c r="C54" s="35" t="s">
        <v>86</v>
      </c>
      <c r="D54" s="27">
        <f t="shared" si="8"/>
        <v>500</v>
      </c>
      <c r="E54" s="27">
        <f t="shared" si="9"/>
        <v>500</v>
      </c>
      <c r="F54" s="27">
        <v>500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/>
      <c r="O54" s="27">
        <v>0</v>
      </c>
    </row>
    <row r="55" spans="1:15" ht="33.75">
      <c r="A55" s="114"/>
      <c r="B55" s="31" t="s">
        <v>87</v>
      </c>
      <c r="C55" s="43" t="s">
        <v>88</v>
      </c>
      <c r="D55" s="27">
        <f t="shared" si="8"/>
        <v>7500</v>
      </c>
      <c r="E55" s="27">
        <f t="shared" si="9"/>
        <v>7500</v>
      </c>
      <c r="F55" s="27">
        <v>7500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/>
      <c r="O55" s="27">
        <v>0</v>
      </c>
    </row>
    <row r="56" spans="1:15" ht="12.75">
      <c r="A56" s="21">
        <v>758</v>
      </c>
      <c r="B56" s="22"/>
      <c r="C56" s="23" t="s">
        <v>89</v>
      </c>
      <c r="D56" s="24">
        <f aca="true" t="shared" si="10" ref="D56:M56">SUM(D57:D59)</f>
        <v>3099557</v>
      </c>
      <c r="E56" s="24">
        <f t="shared" si="10"/>
        <v>3099557</v>
      </c>
      <c r="F56" s="24">
        <f t="shared" si="10"/>
        <v>3099557</v>
      </c>
      <c r="G56" s="24">
        <f t="shared" si="10"/>
        <v>0</v>
      </c>
      <c r="H56" s="24">
        <f t="shared" si="10"/>
        <v>0</v>
      </c>
      <c r="I56" s="24">
        <f t="shared" si="10"/>
        <v>0</v>
      </c>
      <c r="J56" s="24">
        <f t="shared" si="10"/>
        <v>0</v>
      </c>
      <c r="K56" s="24">
        <f t="shared" si="10"/>
        <v>0</v>
      </c>
      <c r="L56" s="24">
        <f t="shared" si="10"/>
        <v>0</v>
      </c>
      <c r="M56" s="24">
        <f t="shared" si="10"/>
        <v>0</v>
      </c>
      <c r="N56" s="24"/>
      <c r="O56" s="24">
        <f>SUM(O57:O59)</f>
        <v>0</v>
      </c>
    </row>
    <row r="57" spans="1:15" ht="12.75">
      <c r="A57" s="112"/>
      <c r="B57" s="31">
        <v>2920</v>
      </c>
      <c r="C57" s="29" t="s">
        <v>90</v>
      </c>
      <c r="D57" s="27">
        <f>SUM(K57+E57)</f>
        <v>1849271</v>
      </c>
      <c r="E57" s="27">
        <f>SUM(F57:J57)</f>
        <v>1849271</v>
      </c>
      <c r="F57" s="27">
        <v>1849271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/>
      <c r="O57" s="27">
        <v>0</v>
      </c>
    </row>
    <row r="58" spans="1:15" ht="12.75">
      <c r="A58" s="113"/>
      <c r="B58" s="31">
        <v>2920</v>
      </c>
      <c r="C58" s="29" t="s">
        <v>91</v>
      </c>
      <c r="D58" s="27">
        <f>SUM(K58+E58)</f>
        <v>1220286</v>
      </c>
      <c r="E58" s="27">
        <f>SUM(F58:J58)</f>
        <v>1220286</v>
      </c>
      <c r="F58" s="27">
        <v>1220286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/>
      <c r="O58" s="27">
        <v>0</v>
      </c>
    </row>
    <row r="59" spans="1:15" ht="12.75">
      <c r="A59" s="114"/>
      <c r="B59" s="31" t="s">
        <v>57</v>
      </c>
      <c r="C59" s="35" t="s">
        <v>58</v>
      </c>
      <c r="D59" s="27">
        <f>SUM(K59+E59)</f>
        <v>30000</v>
      </c>
      <c r="E59" s="27">
        <f>SUM(F59:J59)</f>
        <v>30000</v>
      </c>
      <c r="F59" s="27">
        <v>30000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/>
      <c r="O59" s="27">
        <v>0</v>
      </c>
    </row>
    <row r="60" spans="1:15" ht="12.75">
      <c r="A60" s="21">
        <v>801</v>
      </c>
      <c r="B60" s="23"/>
      <c r="C60" s="23" t="s">
        <v>92</v>
      </c>
      <c r="D60" s="24">
        <f aca="true" t="shared" si="11" ref="D60:O60">SUM(D61:D62)</f>
        <v>35200</v>
      </c>
      <c r="E60" s="24">
        <f t="shared" si="11"/>
        <v>35200</v>
      </c>
      <c r="F60" s="24">
        <f t="shared" si="11"/>
        <v>35200</v>
      </c>
      <c r="G60" s="24">
        <f t="shared" si="11"/>
        <v>0</v>
      </c>
      <c r="H60" s="24">
        <f t="shared" si="11"/>
        <v>0</v>
      </c>
      <c r="I60" s="24">
        <f t="shared" si="11"/>
        <v>0</v>
      </c>
      <c r="J60" s="24">
        <f t="shared" si="11"/>
        <v>0</v>
      </c>
      <c r="K60" s="24">
        <f t="shared" si="11"/>
        <v>0</v>
      </c>
      <c r="L60" s="24">
        <f t="shared" si="11"/>
        <v>0</v>
      </c>
      <c r="M60" s="24">
        <f t="shared" si="11"/>
        <v>0</v>
      </c>
      <c r="N60" s="24">
        <f t="shared" si="11"/>
        <v>0</v>
      </c>
      <c r="O60" s="24">
        <f t="shared" si="11"/>
        <v>0</v>
      </c>
    </row>
    <row r="61" spans="1:15" ht="12.75">
      <c r="A61" s="112"/>
      <c r="B61" s="31" t="s">
        <v>55</v>
      </c>
      <c r="C61" s="35" t="s">
        <v>56</v>
      </c>
      <c r="D61" s="27">
        <f>SUM(K61+E61)</f>
        <v>35000</v>
      </c>
      <c r="E61" s="27">
        <f>SUM(F61:J61)</f>
        <v>35000</v>
      </c>
      <c r="F61" s="27">
        <v>35000</v>
      </c>
      <c r="G61" s="27">
        <v>0</v>
      </c>
      <c r="H61" s="27">
        <v>0</v>
      </c>
      <c r="I61" s="27">
        <v>0</v>
      </c>
      <c r="J61" s="27">
        <v>0</v>
      </c>
      <c r="K61" s="27">
        <f>SUM(L61:O61)</f>
        <v>0</v>
      </c>
      <c r="L61" s="27">
        <v>0</v>
      </c>
      <c r="M61" s="27">
        <v>0</v>
      </c>
      <c r="N61" s="27"/>
      <c r="O61" s="27">
        <v>0</v>
      </c>
    </row>
    <row r="62" spans="1:15" ht="12.75">
      <c r="A62" s="114"/>
      <c r="B62" s="31" t="s">
        <v>57</v>
      </c>
      <c r="C62" s="35" t="s">
        <v>58</v>
      </c>
      <c r="D62" s="27">
        <f>SUM(K62+E62)</f>
        <v>200</v>
      </c>
      <c r="E62" s="27">
        <f>SUM(F62:J62)</f>
        <v>200</v>
      </c>
      <c r="F62" s="27">
        <v>200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/>
      <c r="O62" s="27">
        <v>0</v>
      </c>
    </row>
    <row r="63" spans="1:15" ht="12.75">
      <c r="A63" s="21">
        <v>851</v>
      </c>
      <c r="B63" s="23"/>
      <c r="C63" s="23" t="s">
        <v>93</v>
      </c>
      <c r="D63" s="24">
        <f aca="true" t="shared" si="12" ref="D63:M63">SUM(D64)</f>
        <v>41000</v>
      </c>
      <c r="E63" s="24">
        <f t="shared" si="12"/>
        <v>41000</v>
      </c>
      <c r="F63" s="24">
        <f t="shared" si="12"/>
        <v>41000</v>
      </c>
      <c r="G63" s="24">
        <f t="shared" si="12"/>
        <v>0</v>
      </c>
      <c r="H63" s="24">
        <f t="shared" si="12"/>
        <v>0</v>
      </c>
      <c r="I63" s="24">
        <f t="shared" si="12"/>
        <v>0</v>
      </c>
      <c r="J63" s="24">
        <f t="shared" si="12"/>
        <v>0</v>
      </c>
      <c r="K63" s="24">
        <f t="shared" si="12"/>
        <v>0</v>
      </c>
      <c r="L63" s="24">
        <f t="shared" si="12"/>
        <v>0</v>
      </c>
      <c r="M63" s="24">
        <f t="shared" si="12"/>
        <v>0</v>
      </c>
      <c r="N63" s="24"/>
      <c r="O63" s="24">
        <f>SUM(O64)</f>
        <v>0</v>
      </c>
    </row>
    <row r="64" spans="1:15" ht="12.75">
      <c r="A64" s="30"/>
      <c r="B64" s="31" t="s">
        <v>94</v>
      </c>
      <c r="C64" s="35" t="s">
        <v>95</v>
      </c>
      <c r="D64" s="27">
        <f>SUM(K64+E64)</f>
        <v>41000</v>
      </c>
      <c r="E64" s="27">
        <f>SUM(F64:J64)</f>
        <v>41000</v>
      </c>
      <c r="F64" s="27">
        <v>41000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/>
      <c r="O64" s="27">
        <v>0</v>
      </c>
    </row>
    <row r="65" spans="1:15" ht="12.75">
      <c r="A65" s="21">
        <v>852</v>
      </c>
      <c r="B65" s="23"/>
      <c r="C65" s="23" t="s">
        <v>96</v>
      </c>
      <c r="D65" s="24">
        <f>SUM(D66:D69)</f>
        <v>973359</v>
      </c>
      <c r="E65" s="24">
        <f aca="true" t="shared" si="13" ref="E65:O65">SUM(E66:E69)</f>
        <v>973359</v>
      </c>
      <c r="F65" s="24">
        <f t="shared" si="13"/>
        <v>80279</v>
      </c>
      <c r="G65" s="24">
        <f t="shared" si="13"/>
        <v>893080</v>
      </c>
      <c r="H65" s="24">
        <f t="shared" si="13"/>
        <v>0</v>
      </c>
      <c r="I65" s="24">
        <f t="shared" si="13"/>
        <v>0</v>
      </c>
      <c r="J65" s="24">
        <f t="shared" si="13"/>
        <v>0</v>
      </c>
      <c r="K65" s="24">
        <f t="shared" si="13"/>
        <v>0</v>
      </c>
      <c r="L65" s="24">
        <f t="shared" si="13"/>
        <v>0</v>
      </c>
      <c r="M65" s="24">
        <f t="shared" si="13"/>
        <v>0</v>
      </c>
      <c r="N65" s="24">
        <f t="shared" si="13"/>
        <v>0</v>
      </c>
      <c r="O65" s="24">
        <f t="shared" si="13"/>
        <v>0</v>
      </c>
    </row>
    <row r="66" spans="1:15" ht="12.75">
      <c r="A66" s="131"/>
      <c r="B66" s="31" t="s">
        <v>55</v>
      </c>
      <c r="C66" s="35" t="s">
        <v>56</v>
      </c>
      <c r="D66" s="27">
        <f>SUM(K66+E66)</f>
        <v>500</v>
      </c>
      <c r="E66" s="27">
        <f>SUM(F66:J66)</f>
        <v>500</v>
      </c>
      <c r="F66" s="33">
        <v>500</v>
      </c>
      <c r="G66" s="33">
        <v>0</v>
      </c>
      <c r="H66" s="33">
        <v>0</v>
      </c>
      <c r="I66" s="33">
        <v>0</v>
      </c>
      <c r="J66" s="33"/>
      <c r="K66" s="33">
        <v>0</v>
      </c>
      <c r="L66" s="33">
        <v>0</v>
      </c>
      <c r="M66" s="33">
        <v>0</v>
      </c>
      <c r="N66" s="33">
        <v>0</v>
      </c>
      <c r="O66" s="33">
        <v>0</v>
      </c>
    </row>
    <row r="67" spans="1:15" ht="58.5">
      <c r="A67" s="132"/>
      <c r="B67" s="31">
        <v>2010</v>
      </c>
      <c r="C67" s="20" t="s">
        <v>112</v>
      </c>
      <c r="D67" s="27">
        <f>SUM(K67+E67)</f>
        <v>893080</v>
      </c>
      <c r="E67" s="27">
        <f>SUM(F67:J67)</f>
        <v>893080</v>
      </c>
      <c r="F67" s="27">
        <v>0</v>
      </c>
      <c r="G67" s="27">
        <v>893080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/>
      <c r="O67" s="27">
        <v>0</v>
      </c>
    </row>
    <row r="68" spans="1:15" ht="42">
      <c r="A68" s="132"/>
      <c r="B68" s="31">
        <v>2030</v>
      </c>
      <c r="C68" s="26" t="s">
        <v>118</v>
      </c>
      <c r="D68" s="27">
        <f>SUM(K68+E68)</f>
        <v>77779</v>
      </c>
      <c r="E68" s="27">
        <f>SUM(F68:J68)</f>
        <v>77779</v>
      </c>
      <c r="F68" s="27">
        <v>77779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/>
      <c r="O68" s="27">
        <v>0</v>
      </c>
    </row>
    <row r="69" spans="1:15" ht="48.75">
      <c r="A69" s="133"/>
      <c r="B69" s="31">
        <v>2360</v>
      </c>
      <c r="C69" s="20" t="s">
        <v>113</v>
      </c>
      <c r="D69" s="27">
        <f>SUM(K69+E69)</f>
        <v>2000</v>
      </c>
      <c r="E69" s="27">
        <f>SUM(F69:J69)</f>
        <v>2000</v>
      </c>
      <c r="F69" s="27">
        <v>2000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</row>
    <row r="70" spans="1:15" ht="45">
      <c r="A70" s="21">
        <v>900</v>
      </c>
      <c r="B70" s="23"/>
      <c r="C70" s="46" t="s">
        <v>103</v>
      </c>
      <c r="D70" s="24">
        <f aca="true" t="shared" si="14" ref="D70:O70">SUM(D71:D71)</f>
        <v>2000</v>
      </c>
      <c r="E70" s="24">
        <f t="shared" si="14"/>
        <v>2000</v>
      </c>
      <c r="F70" s="24">
        <f t="shared" si="14"/>
        <v>2000</v>
      </c>
      <c r="G70" s="24">
        <f t="shared" si="14"/>
        <v>0</v>
      </c>
      <c r="H70" s="24">
        <f t="shared" si="14"/>
        <v>0</v>
      </c>
      <c r="I70" s="24">
        <f t="shared" si="14"/>
        <v>0</v>
      </c>
      <c r="J70" s="24">
        <f t="shared" si="14"/>
        <v>0</v>
      </c>
      <c r="K70" s="24">
        <f t="shared" si="14"/>
        <v>0</v>
      </c>
      <c r="L70" s="24">
        <f t="shared" si="14"/>
        <v>0</v>
      </c>
      <c r="M70" s="24">
        <f t="shared" si="14"/>
        <v>0</v>
      </c>
      <c r="N70" s="24">
        <f t="shared" si="14"/>
        <v>0</v>
      </c>
      <c r="O70" s="24">
        <f t="shared" si="14"/>
        <v>0</v>
      </c>
    </row>
    <row r="71" spans="1:15" ht="12.75">
      <c r="A71" s="44"/>
      <c r="B71" s="31" t="s">
        <v>85</v>
      </c>
      <c r="C71" s="35" t="s">
        <v>86</v>
      </c>
      <c r="D71" s="27">
        <f>SUM(K71+E71)</f>
        <v>2000</v>
      </c>
      <c r="E71" s="27">
        <f>SUM(F71:J71)</f>
        <v>2000</v>
      </c>
      <c r="F71" s="27">
        <v>2000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/>
      <c r="O71" s="27">
        <v>0</v>
      </c>
    </row>
    <row r="72" spans="1:15" ht="12.75">
      <c r="A72" s="116" t="s">
        <v>97</v>
      </c>
      <c r="B72" s="116"/>
      <c r="C72" s="116"/>
      <c r="D72" s="24">
        <f>SUM(D16+D20+D22+D25+D34+D37+D39+D41+D56+D60+D63+D65+D70)</f>
        <v>9051731</v>
      </c>
      <c r="E72" s="24">
        <f>SUM(E16+E20+E22+E25+E34+E37+E39+E41+E56+E60+E63+E65+E70)</f>
        <v>7492706</v>
      </c>
      <c r="F72" s="24">
        <f aca="true" t="shared" si="15" ref="F72:O72">SUM(F16+F20+F22+F25+F34+F37+F39+F41+F56+F60+F63+F65+F70)</f>
        <v>6558035</v>
      </c>
      <c r="G72" s="24">
        <f t="shared" si="15"/>
        <v>934671</v>
      </c>
      <c r="H72" s="24">
        <f t="shared" si="15"/>
        <v>0</v>
      </c>
      <c r="I72" s="24">
        <f t="shared" si="15"/>
        <v>0</v>
      </c>
      <c r="J72" s="24">
        <f t="shared" si="15"/>
        <v>0</v>
      </c>
      <c r="K72" s="24">
        <f t="shared" si="15"/>
        <v>1559025</v>
      </c>
      <c r="L72" s="24">
        <f t="shared" si="15"/>
        <v>154200</v>
      </c>
      <c r="M72" s="24">
        <f t="shared" si="15"/>
        <v>0</v>
      </c>
      <c r="N72" s="24">
        <f t="shared" si="15"/>
        <v>0</v>
      </c>
      <c r="O72" s="24">
        <f t="shared" si="15"/>
        <v>1404825</v>
      </c>
    </row>
    <row r="73" spans="1:15" ht="12.75">
      <c r="A73" s="7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2.75">
      <c r="A74" s="7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2.75">
      <c r="A75" s="7"/>
      <c r="B75" s="13"/>
      <c r="C75" s="13" t="s">
        <v>98</v>
      </c>
      <c r="D75" s="115">
        <f>SUM(D76:D78)</f>
        <v>9051731</v>
      </c>
      <c r="E75" s="115"/>
      <c r="F75" s="13"/>
      <c r="G75" s="13"/>
      <c r="H75" s="115">
        <f>SUM(H76:I77)</f>
        <v>9051731</v>
      </c>
      <c r="I75" s="115"/>
      <c r="J75" s="13"/>
      <c r="K75" s="13"/>
      <c r="L75" s="13"/>
      <c r="M75" s="13"/>
      <c r="N75" s="13"/>
      <c r="O75" s="13"/>
    </row>
    <row r="76" spans="1:15" ht="12.75">
      <c r="A76" s="7"/>
      <c r="B76" s="13"/>
      <c r="C76" s="13" t="s">
        <v>10</v>
      </c>
      <c r="D76" s="115">
        <f>SUM(D17+D18+D21+D23+D24+D26+D27+D28+D29+D32+D36+D42+D43+D44+D45+D46+D47+D48+D49+D50+D51+D52+D53+D54+D55+D59+D61+D62+D64+D66+D69+D71)</f>
        <v>3564899</v>
      </c>
      <c r="E76" s="115"/>
      <c r="F76" s="13"/>
      <c r="G76" s="13" t="s">
        <v>123</v>
      </c>
      <c r="H76" s="115">
        <f>SUM(D17+D18+D21+D23+D24+D26+D27+D29+D32+D35+D36+D38+D40+D42+D43+D44+D45+D46+D47+D48+D49+D50+D51+D52+D53+D54+D55+D57+D58+D59+D61+D62+D64+D66+D67+D68+D69+D71)</f>
        <v>7492706</v>
      </c>
      <c r="I76" s="115"/>
      <c r="J76" s="13"/>
      <c r="K76" s="13"/>
      <c r="L76" s="13"/>
      <c r="M76" s="13"/>
      <c r="N76" s="13"/>
      <c r="O76" s="13"/>
    </row>
    <row r="77" spans="1:15" ht="12.75">
      <c r="A77" s="7"/>
      <c r="B77" s="13"/>
      <c r="C77" s="13" t="s">
        <v>102</v>
      </c>
      <c r="D77" s="115">
        <f>SUM(D57:D58)</f>
        <v>3069557</v>
      </c>
      <c r="E77" s="115"/>
      <c r="F77" s="13"/>
      <c r="G77" s="13" t="s">
        <v>124</v>
      </c>
      <c r="H77" s="115">
        <f>SUM(D19+D28+D33)</f>
        <v>1559025</v>
      </c>
      <c r="I77" s="115"/>
      <c r="J77" s="13"/>
      <c r="K77" s="13"/>
      <c r="L77" s="13"/>
      <c r="M77" s="13"/>
      <c r="N77" s="13"/>
      <c r="O77" s="13"/>
    </row>
    <row r="78" spans="1:15" ht="12.75">
      <c r="A78" s="7"/>
      <c r="B78" s="13"/>
      <c r="C78" s="13" t="s">
        <v>17</v>
      </c>
      <c r="D78" s="115">
        <f>SUM(D19+D33+D35+D38+D40+D67+D68)</f>
        <v>2417275</v>
      </c>
      <c r="E78" s="115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12.75">
      <c r="A79" s="7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12.75">
      <c r="A80" s="7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2.75">
      <c r="A81" s="7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</sheetData>
  <sheetProtection/>
  <mergeCells count="27">
    <mergeCell ref="D77:E77"/>
    <mergeCell ref="H77:I77"/>
    <mergeCell ref="D78:E78"/>
    <mergeCell ref="A66:A69"/>
    <mergeCell ref="A72:C72"/>
    <mergeCell ref="D75:E75"/>
    <mergeCell ref="H75:I75"/>
    <mergeCell ref="D76:E76"/>
    <mergeCell ref="H76:I76"/>
    <mergeCell ref="A23:A24"/>
    <mergeCell ref="A26:A33"/>
    <mergeCell ref="A35:A36"/>
    <mergeCell ref="A42:A55"/>
    <mergeCell ref="A57:A59"/>
    <mergeCell ref="A61:A62"/>
    <mergeCell ref="E9:E12"/>
    <mergeCell ref="F9:J9"/>
    <mergeCell ref="K9:K12"/>
    <mergeCell ref="L9:O9"/>
    <mergeCell ref="F10:F14"/>
    <mergeCell ref="A17:A19"/>
    <mergeCell ref="J1:M1"/>
    <mergeCell ref="J3:O3"/>
    <mergeCell ref="B5:M5"/>
    <mergeCell ref="E7:O7"/>
    <mergeCell ref="E8:J8"/>
    <mergeCell ref="K8: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Heleniak Beata</cp:lastModifiedBy>
  <cp:lastPrinted>2013-11-15T10:14:28Z</cp:lastPrinted>
  <dcterms:modified xsi:type="dcterms:W3CDTF">2013-12-06T10:41:45Z</dcterms:modified>
  <cp:category/>
  <cp:version/>
  <cp:contentType/>
  <cp:contentStatus/>
</cp:coreProperties>
</file>