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dochody" sheetId="1" r:id="rId1"/>
    <sheet name="dane ogólne" sheetId="2" r:id="rId2"/>
    <sheet name="wydatki" sheetId="3" r:id="rId3"/>
  </sheets>
  <definedNames>
    <definedName name="_xlnm.Print_Area" localSheetId="2">'wydatki'!$A$1:$F$272</definedName>
    <definedName name="Excel_BuiltIn_Print_Area_3_1">'wydatki'!$A$1:$F$274</definedName>
    <definedName name="Excel_BuiltIn_Print_Area_3_1_1">'wydatki'!$A$1:$F$209</definedName>
  </definedNames>
  <calcPr fullCalcOnLoad="1"/>
</workbook>
</file>

<file path=xl/sharedStrings.xml><?xml version="1.0" encoding="utf-8"?>
<sst xmlns="http://schemas.openxmlformats.org/spreadsheetml/2006/main" count="345" uniqueCount="192">
  <si>
    <t>Tabela Nr 2.</t>
  </si>
  <si>
    <t>II</t>
  </si>
  <si>
    <t>Wykonanie dochodów 2005 roku</t>
  </si>
  <si>
    <t>Plan wg</t>
  </si>
  <si>
    <t>Wyko-</t>
  </si>
  <si>
    <t>Dział</t>
  </si>
  <si>
    <t>Nazwa</t>
  </si>
  <si>
    <t>uchwały</t>
  </si>
  <si>
    <t>nanie</t>
  </si>
  <si>
    <t>%</t>
  </si>
  <si>
    <t>O10</t>
  </si>
  <si>
    <t>Rolnictwo i łowiectwo</t>
  </si>
  <si>
    <t>Wpływy z różnych dochodów</t>
  </si>
  <si>
    <t>Opłaty z tytułu dzierżawy terenów łowieckich</t>
  </si>
  <si>
    <t>Dotacje z TFOGR na wapnowanie gleb</t>
  </si>
  <si>
    <t>Górnictwo i kopalnictwo</t>
  </si>
  <si>
    <t>Wpływy z opłaty eksploatacyjnej</t>
  </si>
  <si>
    <t>Wytwarzanie i zaopatrywanie w energię</t>
  </si>
  <si>
    <t>Elektryczną, gaz i wodę</t>
  </si>
  <si>
    <t>Wpływy z tytułu opłat za wodę</t>
  </si>
  <si>
    <t>Transport i łączność</t>
  </si>
  <si>
    <t>Środki na dofinansowanie własnych zadań</t>
  </si>
  <si>
    <t>Gospodarka mieszkaniowa</t>
  </si>
  <si>
    <t>Wpływy z tyt. użytkowania wieczystego nieruchomości</t>
  </si>
  <si>
    <t>Wpływy z tytułu dzierżaw, czynszów i opłat</t>
  </si>
  <si>
    <t>Wpływy ze sprzedaży składników majątkowych</t>
  </si>
  <si>
    <t>Odsetki od nieterminowych płatności</t>
  </si>
  <si>
    <t>Administracja publiczna</t>
  </si>
  <si>
    <t>Dotacje celowe na zadania zlecone bieżące</t>
  </si>
  <si>
    <t>Dotacje na zadania zlecone inwestycyjne z WFOŚ i GW</t>
  </si>
  <si>
    <t>Prowizja z opłat za dowody osobiste</t>
  </si>
  <si>
    <t>Wpływy z odszkodowania za zniszczenie sali konferencyjnej</t>
  </si>
  <si>
    <t>Wpływy od sponsorów na promocję gminy</t>
  </si>
  <si>
    <t>Urzędy naczelnych organów władzy państwowej,</t>
  </si>
  <si>
    <t>kontroli i ochrony prawa oraz sądownictwa</t>
  </si>
  <si>
    <t>Dotacje celowe na zadania zlecone</t>
  </si>
  <si>
    <t xml:space="preserve">Bezpieczeństwo publiczne i </t>
  </si>
  <si>
    <t>ochrona przeciwpożarowa</t>
  </si>
  <si>
    <t>Dotacje otrzymane z funduszy celowych ( z PFOŚ i GW)</t>
  </si>
  <si>
    <t xml:space="preserve">Dochody od osób prawnych,osób fizycznych i </t>
  </si>
  <si>
    <t>od innych jednostek nie posiadających osobowości</t>
  </si>
  <si>
    <t>prawnej oraz wydatki związane z ich poborem</t>
  </si>
  <si>
    <t>Podatek od nieruchomości</t>
  </si>
  <si>
    <t>Podatek rolny</t>
  </si>
  <si>
    <t>Podatek leśny</t>
  </si>
  <si>
    <t>Podatek od środków transportowych</t>
  </si>
  <si>
    <t>Podatek dochodowy od osób fizycznych</t>
  </si>
  <si>
    <t>Podatek dochodowy od osób prawnych</t>
  </si>
  <si>
    <t>Wpływy z karty podatkowej</t>
  </si>
  <si>
    <t>Podatek od spadków i darowizn</t>
  </si>
  <si>
    <t>Podatek od posiadania psów</t>
  </si>
  <si>
    <t>Opłata targowa</t>
  </si>
  <si>
    <t>Wpływy z opłaty administracyjnej</t>
  </si>
  <si>
    <t>Podatek od czynności cywilnoprawnych</t>
  </si>
  <si>
    <t>Wpływy z opłaty skarbowej</t>
  </si>
  <si>
    <t>Wpływy z różnych opłat</t>
  </si>
  <si>
    <t>Odsetki</t>
  </si>
  <si>
    <t>Różne rozliczenia</t>
  </si>
  <si>
    <t>Subwencja oświatowa</t>
  </si>
  <si>
    <t>Subwencja podstawowa</t>
  </si>
  <si>
    <t>Odsetki od r-ku bankowego</t>
  </si>
  <si>
    <t>Oświata i wychowanie</t>
  </si>
  <si>
    <t>Dotacje celowe na zadania własne z PAOW</t>
  </si>
  <si>
    <t>Dotacje celowe na zadania własne</t>
  </si>
  <si>
    <t>Ochrona zdrowia</t>
  </si>
  <si>
    <t>Wpływy z opłat za zezwolenia na sprzedaż alkoholu</t>
  </si>
  <si>
    <t>Pomoc społeczna</t>
  </si>
  <si>
    <t>Dotacje celowe na zakupy inwestycyjne</t>
  </si>
  <si>
    <t>Edukacyjna opieka wychowawcza</t>
  </si>
  <si>
    <t xml:space="preserve">Dotacje celowe na zadania własne </t>
  </si>
  <si>
    <t>Kultura i ochrona dziedzictwa narodowego</t>
  </si>
  <si>
    <t>OGÓŁEM</t>
  </si>
  <si>
    <t>Tabela Nr  1</t>
  </si>
  <si>
    <t>DANE OGÓLNE Z WYKONANIA BUDŻETU ZA 2005 ROK</t>
  </si>
  <si>
    <t>Lp</t>
  </si>
  <si>
    <t>TREŚĆ</t>
  </si>
  <si>
    <t>PLAN</t>
  </si>
  <si>
    <t>Wykonanie</t>
  </si>
  <si>
    <t>Wskaźnik</t>
  </si>
  <si>
    <t>po zmianach</t>
  </si>
  <si>
    <t>wyk. w %</t>
  </si>
  <si>
    <t>I</t>
  </si>
  <si>
    <t>DOCHODY OGÓŁEM</t>
  </si>
  <si>
    <t>z tego:</t>
  </si>
  <si>
    <t>Dochody własne</t>
  </si>
  <si>
    <t>w tym:</t>
  </si>
  <si>
    <t>wpływy z podatków i opłat lokalnych</t>
  </si>
  <si>
    <t>wpływy z opłat za wodę</t>
  </si>
  <si>
    <t>wpływy z opłat zezwolenia alkoholowe</t>
  </si>
  <si>
    <t>dochody z majątku gminy</t>
  </si>
  <si>
    <t>udziały w podatkach dochodowych</t>
  </si>
  <si>
    <t>darowizny pieniężne na rzecz gminy</t>
  </si>
  <si>
    <t>odsetki od nieterminowo przekazywanych należności</t>
  </si>
  <si>
    <t>wpływy z różnych dochodów</t>
  </si>
  <si>
    <t>2.</t>
  </si>
  <si>
    <t>Dotacje ogółem</t>
  </si>
  <si>
    <t>dotacje celowe otrzymane z budżetu państwa na</t>
  </si>
  <si>
    <t>realizację zadań bieżących z zakresu administracji</t>
  </si>
  <si>
    <t>rządowej oraz innych zadań zleconych gminie ustawami</t>
  </si>
  <si>
    <t>dotacje celowe otrzymane z budżetu państwa</t>
  </si>
  <si>
    <t>na realizację własnych zadań bieżących gmin</t>
  </si>
  <si>
    <t xml:space="preserve">realizację zadań bieżących w ramach </t>
  </si>
  <si>
    <t>Programu Aktywizacji Obszarów Wiejskich</t>
  </si>
  <si>
    <t>dotacje celowe otrzymane z budżetu państwa na zadania</t>
  </si>
  <si>
    <t>bieżące realizowane przez gminę na podstawie porozumień</t>
  </si>
  <si>
    <t xml:space="preserve"> z organami administracji rządowej</t>
  </si>
  <si>
    <t>dotacje z TFOGR przy Urzędzie Marszałkowskim w Łodzi</t>
  </si>
  <si>
    <t xml:space="preserve">dotacja z PFOŚ i GW w Łodzi na zadania bieżące </t>
  </si>
  <si>
    <t>Dotacja z WFOŚ i GW w Łodzi na zadania inwestycyjne</t>
  </si>
  <si>
    <t>3.</t>
  </si>
  <si>
    <t>Subwencje ogółem</t>
  </si>
  <si>
    <t>Subwencja wyrównawcza</t>
  </si>
  <si>
    <t>WYDATKI OGÓŁEM</t>
  </si>
  <si>
    <t>z tego</t>
  </si>
  <si>
    <t>1.</t>
  </si>
  <si>
    <t>wydatki majątkowe</t>
  </si>
  <si>
    <t>inwestycje</t>
  </si>
  <si>
    <t>zakupy inwestycyjne</t>
  </si>
  <si>
    <t>wydatki bieżące</t>
  </si>
  <si>
    <t>Tabela Nr 3</t>
  </si>
  <si>
    <t>III.</t>
  </si>
  <si>
    <t>Wykonanie wydatków w 2005 roku</t>
  </si>
  <si>
    <t>Wykona-</t>
  </si>
  <si>
    <t>Rozdział</t>
  </si>
  <si>
    <t>nie</t>
  </si>
  <si>
    <t>O1010</t>
  </si>
  <si>
    <t>Infrastruktura wodociągowa i sanitacyjna wsi</t>
  </si>
  <si>
    <t>Wydatki inwestycyjne</t>
  </si>
  <si>
    <t>Wydatki bieżące, w tym:</t>
  </si>
  <si>
    <t>pozostałe wydatki</t>
  </si>
  <si>
    <t>O1030</t>
  </si>
  <si>
    <t>Izby rolnicze</t>
  </si>
  <si>
    <t>O1095</t>
  </si>
  <si>
    <t>Pozostała działalność</t>
  </si>
  <si>
    <t>elektryczną, wodę i gaz</t>
  </si>
  <si>
    <t>Dostarczanie wody</t>
  </si>
  <si>
    <t>wynagrodzenia i pochodne</t>
  </si>
  <si>
    <t>Drogi publiczne gminne</t>
  </si>
  <si>
    <t>Gospodarka gruntami i nieruchomościami</t>
  </si>
  <si>
    <t>Działalność usługowa</t>
  </si>
  <si>
    <t>Plany zagospodarowania przestrzennego</t>
  </si>
  <si>
    <t>Urzędy Wojewódzkie</t>
  </si>
  <si>
    <t>Rady Gmin</t>
  </si>
  <si>
    <t>Urzędy Gmin</t>
  </si>
  <si>
    <t>Wybory do rad gmin, rad powiatów i sejmików województw</t>
  </si>
  <si>
    <t>wybory wójtów, burmistrzów i prezydentów miast oraz</t>
  </si>
  <si>
    <t>referenda gminne, powiatowe i wojewódzkie</t>
  </si>
  <si>
    <t>Promocja j.s.t.</t>
  </si>
  <si>
    <t xml:space="preserve">Urzędy naczelnych organów władzy </t>
  </si>
  <si>
    <t>państwowej, kontroli i ochrony prawa</t>
  </si>
  <si>
    <t>oraz sądownictwa</t>
  </si>
  <si>
    <t>państwowej,kontroli i ochrony prawa</t>
  </si>
  <si>
    <t>Wybory Prezydenta Rzeczypospolitej Polskiej</t>
  </si>
  <si>
    <t>Wybory do Sejmu i Senatu</t>
  </si>
  <si>
    <t>Jednostki terenowe Policji</t>
  </si>
  <si>
    <t>Ochotnicze Straże Pożarne</t>
  </si>
  <si>
    <t>Obrona Cywilna</t>
  </si>
  <si>
    <t>Dochody od osób prawnych, od osób fizycznych i</t>
  </si>
  <si>
    <t>od innych jednostek nieposiadających osobowości</t>
  </si>
  <si>
    <t>Pobór podatków, opłat i niepodatkowych należności budżetowych</t>
  </si>
  <si>
    <t>Obsługa długu publicznego</t>
  </si>
  <si>
    <t xml:space="preserve">Obsługa papierów wartościowych, kredytów </t>
  </si>
  <si>
    <t>i pożyczek j.s.t.</t>
  </si>
  <si>
    <t>wydatki na obsługę długu</t>
  </si>
  <si>
    <t>Różna rozliczenia</t>
  </si>
  <si>
    <t>Rezerwy ogólne i celowe</t>
  </si>
  <si>
    <t>Szkoły podstawowe</t>
  </si>
  <si>
    <t>Przedszkola w szkołach podstawowych</t>
  </si>
  <si>
    <t>Gimnazja</t>
  </si>
  <si>
    <t>Dowożenie uczniów do szkół</t>
  </si>
  <si>
    <t>Zespoły obsługi ekonomiczno- administracyjnej szkół</t>
  </si>
  <si>
    <t>Dokształcanie i doskonalenie nauczycieli</t>
  </si>
  <si>
    <t>Przeciwdziałanie alkoholizmowi</t>
  </si>
  <si>
    <t xml:space="preserve">Świadczenia rodzinne, zaliczka alimentacyjna  oraz składki na </t>
  </si>
  <si>
    <t>ubezpieczenie społeczne z ubezpieczenia społecznego</t>
  </si>
  <si>
    <t>Składki na ubezpieczenie zdrowotne opłacane za osoby</t>
  </si>
  <si>
    <t xml:space="preserve"> pobierające niektóre świadczenia z pomocy społecznej</t>
  </si>
  <si>
    <t>Zasiłki i pomoc w naturze oraz składki</t>
  </si>
  <si>
    <t>na ubezpieczenia społeczne</t>
  </si>
  <si>
    <t>Dodatki mieszkaniowe</t>
  </si>
  <si>
    <t>Ośrodki pomocy społecznej</t>
  </si>
  <si>
    <t>Usługi opiekuńcze i specjalistyczne usługi opiekuńcze</t>
  </si>
  <si>
    <t>Świetlice szkolne</t>
  </si>
  <si>
    <t>Pomoc materialna dla uczniów</t>
  </si>
  <si>
    <t xml:space="preserve">Gospodarka komunalna i </t>
  </si>
  <si>
    <t>ochrona środowiska</t>
  </si>
  <si>
    <t>Oczyszczanie ulic, placów i dróg</t>
  </si>
  <si>
    <t>Oświetlenie ulic, placów i dróg</t>
  </si>
  <si>
    <t>Biblioteki</t>
  </si>
  <si>
    <t>Kultura fizyczna i sport</t>
  </si>
  <si>
    <t>Zadania w zakresie kultury fizycznej i sportu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</si>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</sst>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#,##0.0"/>
  </numFmts>
  <fonts count="20">
    <font>
      <sz val="10"/>
      <name val="Arial CE"/>
      <family val="0"/>
    </font>
    <font>
      <sz val="10"/>
      <name val="Arial"/>
      <family val="0"/>
    </font>
    <font>
      <sz val="14"/>
      <name val="Garamond"/>
      <family val="1"/>
    </font>
    <font>
      <i/>
      <sz val="10"/>
      <name val="Arial CE"/>
      <family val="2"/>
    </font>
    <font>
      <b/>
      <sz val="16"/>
      <name val="Garamond"/>
      <family val="1"/>
    </font>
    <font>
      <b/>
      <sz val="12"/>
      <name val="Arial CE"/>
      <family val="2"/>
    </font>
    <font>
      <b/>
      <sz val="12"/>
      <name val="Garamond"/>
      <family val="1"/>
    </font>
    <font>
      <b/>
      <i/>
      <sz val="12"/>
      <name val="Arial CE"/>
      <family val="2"/>
    </font>
    <font>
      <sz val="12"/>
      <name val="Arial CE"/>
      <family val="2"/>
    </font>
    <font>
      <sz val="12"/>
      <name val="Garamond"/>
      <family val="1"/>
    </font>
    <font>
      <i/>
      <sz val="12"/>
      <name val="Arial CE"/>
      <family val="2"/>
    </font>
    <font>
      <b/>
      <i/>
      <sz val="12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3"/>
      <name val="Garamond"/>
      <family val="1"/>
    </font>
    <font>
      <b/>
      <sz val="13"/>
      <name val="Arial CE"/>
      <family val="2"/>
    </font>
    <font>
      <b/>
      <i/>
      <sz val="13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7" fillId="2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/>
    </xf>
    <xf numFmtId="164" fontId="9" fillId="2" borderId="9" xfId="0" applyFont="1" applyFill="1" applyBorder="1" applyAlignment="1">
      <alignment/>
    </xf>
    <xf numFmtId="164" fontId="8" fillId="2" borderId="10" xfId="0" applyFont="1" applyFill="1" applyBorder="1" applyAlignment="1">
      <alignment/>
    </xf>
    <xf numFmtId="164" fontId="8" fillId="2" borderId="9" xfId="0" applyFont="1" applyFill="1" applyBorder="1" applyAlignment="1">
      <alignment/>
    </xf>
    <xf numFmtId="164" fontId="10" fillId="2" borderId="11" xfId="0" applyFont="1" applyFill="1" applyBorder="1" applyAlignment="1">
      <alignment/>
    </xf>
    <xf numFmtId="164" fontId="5" fillId="0" borderId="5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6" fontId="11" fillId="0" borderId="7" xfId="0" applyNumberFormat="1" applyFont="1" applyBorder="1" applyAlignment="1">
      <alignment/>
    </xf>
    <xf numFmtId="164" fontId="8" fillId="0" borderId="12" xfId="0" applyFont="1" applyBorder="1" applyAlignment="1">
      <alignment/>
    </xf>
    <xf numFmtId="164" fontId="9" fillId="0" borderId="13" xfId="0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6" fontId="12" fillId="0" borderId="15" xfId="0" applyNumberFormat="1" applyFont="1" applyBorder="1" applyAlignment="1">
      <alignment/>
    </xf>
    <xf numFmtId="164" fontId="5" fillId="3" borderId="5" xfId="0" applyFont="1" applyFill="1" applyBorder="1" applyAlignment="1">
      <alignment horizontal="center"/>
    </xf>
    <xf numFmtId="164" fontId="6" fillId="3" borderId="0" xfId="0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/>
    </xf>
    <xf numFmtId="166" fontId="11" fillId="3" borderId="7" xfId="0" applyNumberFormat="1" applyFont="1" applyFill="1" applyBorder="1" applyAlignment="1">
      <alignment/>
    </xf>
    <xf numFmtId="164" fontId="6" fillId="3" borderId="0" xfId="0" applyFont="1" applyFill="1" applyBorder="1" applyAlignment="1">
      <alignment/>
    </xf>
    <xf numFmtId="164" fontId="11" fillId="3" borderId="7" xfId="0" applyFont="1" applyFill="1" applyBorder="1" applyAlignment="1">
      <alignment/>
    </xf>
    <xf numFmtId="164" fontId="5" fillId="3" borderId="5" xfId="0" applyFont="1" applyFill="1" applyBorder="1" applyAlignment="1">
      <alignment/>
    </xf>
    <xf numFmtId="164" fontId="12" fillId="0" borderId="15" xfId="0" applyFont="1" applyBorder="1" applyAlignment="1">
      <alignment/>
    </xf>
    <xf numFmtId="165" fontId="6" fillId="3" borderId="0" xfId="0" applyNumberFormat="1" applyFont="1" applyFill="1" applyBorder="1" applyAlignment="1">
      <alignment horizontal="right"/>
    </xf>
    <xf numFmtId="166" fontId="11" fillId="3" borderId="7" xfId="0" applyNumberFormat="1" applyFont="1" applyFill="1" applyBorder="1" applyAlignment="1">
      <alignment horizontal="right"/>
    </xf>
    <xf numFmtId="164" fontId="5" fillId="0" borderId="12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5" fontId="9" fillId="0" borderId="13" xfId="0" applyNumberFormat="1" applyFont="1" applyBorder="1" applyAlignment="1">
      <alignment horizontal="right"/>
    </xf>
    <xf numFmtId="166" fontId="11" fillId="0" borderId="15" xfId="0" applyNumberFormat="1" applyFont="1" applyBorder="1" applyAlignment="1">
      <alignment horizontal="right"/>
    </xf>
    <xf numFmtId="164" fontId="9" fillId="0" borderId="13" xfId="0" applyFont="1" applyBorder="1" applyAlignment="1">
      <alignment/>
    </xf>
    <xf numFmtId="164" fontId="0" fillId="0" borderId="13" xfId="0" applyBorder="1" applyAlignment="1">
      <alignment/>
    </xf>
    <xf numFmtId="164" fontId="0" fillId="0" borderId="15" xfId="0" applyBorder="1" applyAlignment="1">
      <alignment/>
    </xf>
    <xf numFmtId="164" fontId="12" fillId="3" borderId="7" xfId="0" applyFont="1" applyFill="1" applyBorder="1" applyAlignment="1">
      <alignment/>
    </xf>
    <xf numFmtId="164" fontId="13" fillId="3" borderId="0" xfId="0" applyFont="1" applyFill="1" applyBorder="1" applyAlignment="1">
      <alignment/>
    </xf>
    <xf numFmtId="164" fontId="13" fillId="3" borderId="7" xfId="0" applyFont="1" applyFill="1" applyBorder="1" applyAlignment="1">
      <alignment/>
    </xf>
    <xf numFmtId="164" fontId="6" fillId="3" borderId="0" xfId="0" applyFont="1" applyFill="1" applyBorder="1" applyAlignment="1">
      <alignment horizontal="right"/>
    </xf>
    <xf numFmtId="164" fontId="9" fillId="0" borderId="13" xfId="0" applyFont="1" applyBorder="1" applyAlignment="1">
      <alignment horizontal="right"/>
    </xf>
    <xf numFmtId="164" fontId="8" fillId="0" borderId="12" xfId="0" applyFont="1" applyBorder="1" applyAlignment="1">
      <alignment horizontal="center"/>
    </xf>
    <xf numFmtId="164" fontId="8" fillId="0" borderId="16" xfId="0" applyFont="1" applyBorder="1" applyAlignment="1">
      <alignment/>
    </xf>
    <xf numFmtId="164" fontId="9" fillId="0" borderId="17" xfId="0" applyFont="1" applyBorder="1" applyAlignment="1">
      <alignment/>
    </xf>
    <xf numFmtId="165" fontId="9" fillId="0" borderId="17" xfId="0" applyNumberFormat="1" applyFont="1" applyBorder="1" applyAlignment="1">
      <alignment/>
    </xf>
    <xf numFmtId="166" fontId="11" fillId="0" borderId="18" xfId="0" applyNumberFormat="1" applyFont="1" applyBorder="1" applyAlignment="1">
      <alignment horizontal="right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164" fontId="8" fillId="0" borderId="19" xfId="0" applyFont="1" applyBorder="1" applyAlignment="1">
      <alignment/>
    </xf>
    <xf numFmtId="164" fontId="9" fillId="0" borderId="20" xfId="0" applyFont="1" applyBorder="1" applyAlignment="1">
      <alignment/>
    </xf>
    <xf numFmtId="165" fontId="9" fillId="0" borderId="20" xfId="0" applyNumberFormat="1" applyFont="1" applyBorder="1" applyAlignment="1">
      <alignment/>
    </xf>
    <xf numFmtId="166" fontId="11" fillId="0" borderId="21" xfId="0" applyNumberFormat="1" applyFont="1" applyBorder="1" applyAlignment="1">
      <alignment horizontal="right"/>
    </xf>
    <xf numFmtId="164" fontId="5" fillId="3" borderId="12" xfId="0" applyFont="1" applyFill="1" applyBorder="1" applyAlignment="1">
      <alignment horizontal="center"/>
    </xf>
    <xf numFmtId="164" fontId="6" fillId="3" borderId="13" xfId="0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right"/>
    </xf>
    <xf numFmtId="166" fontId="11" fillId="3" borderId="15" xfId="0" applyNumberFormat="1" applyFont="1" applyFill="1" applyBorder="1" applyAlignment="1">
      <alignment horizontal="right"/>
    </xf>
    <xf numFmtId="164" fontId="5" fillId="3" borderId="22" xfId="0" applyFont="1" applyFill="1" applyBorder="1" applyAlignment="1">
      <alignment/>
    </xf>
    <xf numFmtId="164" fontId="14" fillId="3" borderId="23" xfId="0" applyFont="1" applyFill="1" applyBorder="1" applyAlignment="1">
      <alignment horizontal="center"/>
    </xf>
    <xf numFmtId="165" fontId="15" fillId="3" borderId="24" xfId="0" applyNumberFormat="1" applyFont="1" applyFill="1" applyBorder="1" applyAlignment="1">
      <alignment/>
    </xf>
    <xf numFmtId="165" fontId="15" fillId="3" borderId="17" xfId="0" applyNumberFormat="1" applyFont="1" applyFill="1" applyBorder="1" applyAlignment="1">
      <alignment/>
    </xf>
    <xf numFmtId="166" fontId="16" fillId="3" borderId="25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9" fillId="2" borderId="1" xfId="0" applyFont="1" applyFill="1" applyBorder="1" applyAlignment="1">
      <alignment/>
    </xf>
    <xf numFmtId="164" fontId="6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/>
    </xf>
    <xf numFmtId="164" fontId="9" fillId="2" borderId="26" xfId="0" applyFont="1" applyFill="1" applyBorder="1" applyAlignment="1">
      <alignment/>
    </xf>
    <xf numFmtId="164" fontId="9" fillId="2" borderId="8" xfId="0" applyFont="1" applyFill="1" applyBorder="1" applyAlignment="1">
      <alignment/>
    </xf>
    <xf numFmtId="164" fontId="9" fillId="2" borderId="9" xfId="0" applyFont="1" applyFill="1" applyBorder="1" applyAlignment="1">
      <alignment/>
    </xf>
    <xf numFmtId="164" fontId="9" fillId="2" borderId="9" xfId="0" applyFont="1" applyFill="1" applyBorder="1" applyAlignment="1">
      <alignment horizontal="center"/>
    </xf>
    <xf numFmtId="164" fontId="9" fillId="2" borderId="10" xfId="0" applyFont="1" applyFill="1" applyBorder="1" applyAlignment="1">
      <alignment/>
    </xf>
    <xf numFmtId="164" fontId="9" fillId="2" borderId="27" xfId="0" applyFont="1" applyFill="1" applyBorder="1" applyAlignment="1">
      <alignment/>
    </xf>
    <xf numFmtId="164" fontId="14" fillId="3" borderId="28" xfId="0" applyFont="1" applyFill="1" applyBorder="1" applyAlignment="1">
      <alignment horizontal="center"/>
    </xf>
    <xf numFmtId="164" fontId="14" fillId="3" borderId="9" xfId="0" applyFont="1" applyFill="1" applyBorder="1" applyAlignment="1">
      <alignment horizontal="center"/>
    </xf>
    <xf numFmtId="165" fontId="14" fillId="3" borderId="9" xfId="0" applyNumberFormat="1" applyFont="1" applyFill="1" applyBorder="1" applyAlignment="1">
      <alignment horizontal="right"/>
    </xf>
    <xf numFmtId="167" fontId="14" fillId="3" borderId="27" xfId="0" applyNumberFormat="1" applyFont="1" applyFill="1" applyBorder="1" applyAlignment="1">
      <alignment horizontal="center"/>
    </xf>
    <xf numFmtId="164" fontId="9" fillId="0" borderId="5" xfId="0" applyFont="1" applyBorder="1" applyAlignment="1">
      <alignment/>
    </xf>
    <xf numFmtId="164" fontId="12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0" borderId="7" xfId="0" applyNumberFormat="1" applyFont="1" applyBorder="1" applyAlignment="1">
      <alignment horizontal="center"/>
    </xf>
    <xf numFmtId="164" fontId="11" fillId="3" borderId="12" xfId="0" applyFont="1" applyFill="1" applyBorder="1" applyAlignment="1">
      <alignment horizontal="center"/>
    </xf>
    <xf numFmtId="164" fontId="11" fillId="3" borderId="13" xfId="0" applyFont="1" applyFill="1" applyBorder="1" applyAlignment="1">
      <alignment/>
    </xf>
    <xf numFmtId="165" fontId="11" fillId="3" borderId="13" xfId="0" applyNumberFormat="1" applyFont="1" applyFill="1" applyBorder="1" applyAlignment="1">
      <alignment/>
    </xf>
    <xf numFmtId="167" fontId="11" fillId="3" borderId="15" xfId="0" applyNumberFormat="1" applyFont="1" applyFill="1" applyBorder="1" applyAlignment="1">
      <alignment horizontal="center"/>
    </xf>
    <xf numFmtId="164" fontId="12" fillId="0" borderId="29" xfId="0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30" xfId="0" applyNumberFormat="1" applyFont="1" applyBorder="1" applyAlignment="1">
      <alignment/>
    </xf>
    <xf numFmtId="164" fontId="6" fillId="0" borderId="5" xfId="0" applyFont="1" applyBorder="1" applyAlignment="1">
      <alignment horizontal="center"/>
    </xf>
    <xf numFmtId="165" fontId="9" fillId="0" borderId="7" xfId="0" applyNumberFormat="1" applyFont="1" applyBorder="1" applyAlignment="1">
      <alignment/>
    </xf>
    <xf numFmtId="164" fontId="9" fillId="0" borderId="8" xfId="0" applyFont="1" applyBorder="1" applyAlignment="1">
      <alignment/>
    </xf>
    <xf numFmtId="165" fontId="9" fillId="0" borderId="11" xfId="0" applyNumberFormat="1" applyFont="1" applyBorder="1" applyAlignment="1">
      <alignment/>
    </xf>
    <xf numFmtId="164" fontId="12" fillId="0" borderId="31" xfId="0" applyFont="1" applyBorder="1" applyAlignment="1">
      <alignment/>
    </xf>
    <xf numFmtId="164" fontId="9" fillId="0" borderId="32" xfId="0" applyFont="1" applyBorder="1" applyAlignment="1">
      <alignment/>
    </xf>
    <xf numFmtId="165" fontId="9" fillId="0" borderId="13" xfId="0" applyNumberFormat="1" applyFont="1" applyBorder="1" applyAlignment="1">
      <alignment horizontal="right"/>
    </xf>
    <xf numFmtId="165" fontId="9" fillId="0" borderId="33" xfId="0" applyNumberFormat="1" applyFont="1" applyBorder="1" applyAlignment="1">
      <alignment/>
    </xf>
    <xf numFmtId="164" fontId="9" fillId="0" borderId="34" xfId="0" applyFont="1" applyBorder="1" applyAlignment="1">
      <alignment/>
    </xf>
    <xf numFmtId="164" fontId="9" fillId="0" borderId="6" xfId="0" applyFont="1" applyBorder="1" applyAlignment="1">
      <alignment/>
    </xf>
    <xf numFmtId="165" fontId="9" fillId="0" borderId="35" xfId="0" applyNumberFormat="1" applyFont="1" applyBorder="1" applyAlignment="1">
      <alignment/>
    </xf>
    <xf numFmtId="164" fontId="9" fillId="0" borderId="9" xfId="0" applyFont="1" applyBorder="1" applyAlignment="1">
      <alignment/>
    </xf>
    <xf numFmtId="165" fontId="9" fillId="0" borderId="0" xfId="0" applyNumberFormat="1" applyFont="1" applyAlignment="1">
      <alignment/>
    </xf>
    <xf numFmtId="165" fontId="11" fillId="3" borderId="13" xfId="0" applyNumberFormat="1" applyFont="1" applyFill="1" applyBorder="1" applyAlignment="1">
      <alignment horizontal="right"/>
    </xf>
    <xf numFmtId="164" fontId="9" fillId="0" borderId="0" xfId="0" applyFont="1" applyBorder="1" applyAlignment="1">
      <alignment/>
    </xf>
    <xf numFmtId="165" fontId="9" fillId="0" borderId="6" xfId="0" applyNumberFormat="1" applyFont="1" applyBorder="1" applyAlignment="1">
      <alignment/>
    </xf>
    <xf numFmtId="167" fontId="9" fillId="0" borderId="35" xfId="0" applyNumberFormat="1" applyFont="1" applyBorder="1" applyAlignment="1">
      <alignment horizontal="center"/>
    </xf>
    <xf numFmtId="164" fontId="14" fillId="3" borderId="12" xfId="0" applyFont="1" applyFill="1" applyBorder="1" applyAlignment="1">
      <alignment horizontal="center"/>
    </xf>
    <xf numFmtId="164" fontId="14" fillId="3" borderId="13" xfId="0" applyFont="1" applyFill="1" applyBorder="1" applyAlignment="1">
      <alignment horizontal="center"/>
    </xf>
    <xf numFmtId="165" fontId="14" fillId="3" borderId="13" xfId="0" applyNumberFormat="1" applyFont="1" applyFill="1" applyBorder="1" applyAlignment="1">
      <alignment horizontal="right"/>
    </xf>
    <xf numFmtId="167" fontId="14" fillId="3" borderId="15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7" fontId="9" fillId="0" borderId="7" xfId="0" applyNumberFormat="1" applyFont="1" applyBorder="1" applyAlignment="1">
      <alignment horizontal="center"/>
    </xf>
    <xf numFmtId="164" fontId="6" fillId="0" borderId="34" xfId="0" applyFont="1" applyBorder="1" applyAlignment="1">
      <alignment horizontal="center"/>
    </xf>
    <xf numFmtId="164" fontId="6" fillId="0" borderId="28" xfId="0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4" fontId="11" fillId="3" borderId="16" xfId="0" applyFont="1" applyFill="1" applyBorder="1" applyAlignment="1">
      <alignment horizontal="center"/>
    </xf>
    <xf numFmtId="164" fontId="11" fillId="3" borderId="17" xfId="0" applyFont="1" applyFill="1" applyBorder="1" applyAlignment="1">
      <alignment/>
    </xf>
    <xf numFmtId="165" fontId="11" fillId="3" borderId="17" xfId="0" applyNumberFormat="1" applyFont="1" applyFill="1" applyBorder="1" applyAlignment="1">
      <alignment/>
    </xf>
    <xf numFmtId="167" fontId="11" fillId="3" borderId="18" xfId="0" applyNumberFormat="1" applyFont="1" applyFill="1" applyBorder="1" applyAlignment="1">
      <alignment horizontal="center"/>
    </xf>
    <xf numFmtId="164" fontId="13" fillId="0" borderId="0" xfId="0" applyFont="1" applyAlignment="1">
      <alignment/>
    </xf>
    <xf numFmtId="164" fontId="4" fillId="0" borderId="0" xfId="0" applyFont="1" applyAlignment="1">
      <alignment horizontal="left"/>
    </xf>
    <xf numFmtId="164" fontId="13" fillId="0" borderId="0" xfId="0" applyFont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/>
    </xf>
    <xf numFmtId="164" fontId="11" fillId="2" borderId="4" xfId="0" applyFont="1" applyFill="1" applyBorder="1" applyAlignment="1">
      <alignment/>
    </xf>
    <xf numFmtId="164" fontId="6" fillId="2" borderId="5" xfId="0" applyFont="1" applyFill="1" applyBorder="1" applyAlignment="1">
      <alignment horizontal="center"/>
    </xf>
    <xf numFmtId="164" fontId="11" fillId="2" borderId="7" xfId="0" applyFont="1" applyFill="1" applyBorder="1" applyAlignment="1">
      <alignment horizontal="center"/>
    </xf>
    <xf numFmtId="164" fontId="9" fillId="2" borderId="8" xfId="0" applyFont="1" applyFill="1" applyBorder="1" applyAlignment="1">
      <alignment horizontal="center"/>
    </xf>
    <xf numFmtId="164" fontId="9" fillId="2" borderId="9" xfId="0" applyFont="1" applyFill="1" applyBorder="1" applyAlignment="1">
      <alignment horizontal="center"/>
    </xf>
    <xf numFmtId="164" fontId="9" fillId="2" borderId="10" xfId="0" applyFont="1" applyFill="1" applyBorder="1" applyAlignment="1">
      <alignment/>
    </xf>
    <xf numFmtId="164" fontId="12" fillId="2" borderId="11" xfId="0" applyFont="1" applyFill="1" applyBorder="1" applyAlignment="1">
      <alignment/>
    </xf>
    <xf numFmtId="164" fontId="6" fillId="3" borderId="5" xfId="0" applyFont="1" applyFill="1" applyBorder="1" applyAlignment="1">
      <alignment horizontal="center"/>
    </xf>
    <xf numFmtId="164" fontId="9" fillId="3" borderId="0" xfId="0" applyFont="1" applyFill="1" applyBorder="1" applyAlignment="1">
      <alignment horizontal="center"/>
    </xf>
    <xf numFmtId="166" fontId="17" fillId="3" borderId="7" xfId="0" applyNumberFormat="1" applyFont="1" applyFill="1" applyBorder="1" applyAlignment="1">
      <alignment/>
    </xf>
    <xf numFmtId="164" fontId="12" fillId="0" borderId="5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left"/>
    </xf>
    <xf numFmtId="164" fontId="13" fillId="0" borderId="7" xfId="0" applyFont="1" applyBorder="1" applyAlignment="1">
      <alignment/>
    </xf>
    <xf numFmtId="164" fontId="9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6" fontId="18" fillId="0" borderId="7" xfId="0" applyNumberFormat="1" applyFont="1" applyBorder="1" applyAlignment="1">
      <alignment/>
    </xf>
    <xf numFmtId="164" fontId="9" fillId="3" borderId="5" xfId="0" applyFont="1" applyFill="1" applyBorder="1" applyAlignment="1">
      <alignment horizontal="center"/>
    </xf>
    <xf numFmtId="164" fontId="9" fillId="3" borderId="0" xfId="0" applyFont="1" applyFill="1" applyBorder="1" applyAlignment="1">
      <alignment/>
    </xf>
    <xf numFmtId="164" fontId="12" fillId="0" borderId="0" xfId="0" applyFont="1" applyBorder="1" applyAlignment="1">
      <alignment/>
    </xf>
    <xf numFmtId="164" fontId="9" fillId="0" borderId="5" xfId="0" applyFont="1" applyBorder="1" applyAlignment="1">
      <alignment horizontal="center"/>
    </xf>
    <xf numFmtId="164" fontId="13" fillId="0" borderId="5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3" fillId="3" borderId="0" xfId="0" applyFont="1" applyFill="1" applyBorder="1" applyAlignment="1">
      <alignment horizontal="center"/>
    </xf>
    <xf numFmtId="164" fontId="19" fillId="3" borderId="0" xfId="0" applyFont="1" applyFill="1" applyBorder="1" applyAlignment="1">
      <alignment horizontal="center"/>
    </xf>
    <xf numFmtId="164" fontId="9" fillId="0" borderId="36" xfId="0" applyFont="1" applyBorder="1" applyAlignment="1">
      <alignment horizontal="center"/>
    </xf>
    <xf numFmtId="164" fontId="9" fillId="0" borderId="24" xfId="0" applyFont="1" applyBorder="1" applyAlignment="1">
      <alignment horizontal="center"/>
    </xf>
    <xf numFmtId="164" fontId="9" fillId="0" borderId="17" xfId="0" applyFont="1" applyBorder="1" applyAlignment="1">
      <alignment horizontal="left"/>
    </xf>
    <xf numFmtId="164" fontId="13" fillId="0" borderId="25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2" fillId="0" borderId="1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left"/>
    </xf>
    <xf numFmtId="165" fontId="12" fillId="0" borderId="3" xfId="0" applyNumberFormat="1" applyFont="1" applyBorder="1" applyAlignment="1">
      <alignment/>
    </xf>
    <xf numFmtId="166" fontId="18" fillId="0" borderId="4" xfId="0" applyNumberFormat="1" applyFont="1" applyBorder="1" applyAlignment="1">
      <alignment/>
    </xf>
    <xf numFmtId="164" fontId="18" fillId="0" borderId="7" xfId="0" applyFont="1" applyBorder="1" applyAlignment="1">
      <alignment/>
    </xf>
    <xf numFmtId="164" fontId="13" fillId="3" borderId="5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12" fillId="0" borderId="7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8" fillId="0" borderId="5" xfId="0" applyFont="1" applyBorder="1" applyAlignment="1">
      <alignment horizontal="center"/>
    </xf>
    <xf numFmtId="164" fontId="13" fillId="0" borderId="36" xfId="0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2" fillId="0" borderId="3" xfId="0" applyFont="1" applyBorder="1" applyAlignment="1">
      <alignment/>
    </xf>
    <xf numFmtId="166" fontId="18" fillId="3" borderId="7" xfId="0" applyNumberFormat="1" applyFont="1" applyFill="1" applyBorder="1" applyAlignment="1">
      <alignment/>
    </xf>
    <xf numFmtId="164" fontId="6" fillId="3" borderId="1" xfId="0" applyFont="1" applyFill="1" applyBorder="1" applyAlignment="1">
      <alignment horizontal="center"/>
    </xf>
    <xf numFmtId="164" fontId="13" fillId="3" borderId="3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/>
    </xf>
    <xf numFmtId="164" fontId="6" fillId="3" borderId="4" xfId="0" applyFont="1" applyFill="1" applyBorder="1" applyAlignment="1">
      <alignment/>
    </xf>
    <xf numFmtId="165" fontId="12" fillId="0" borderId="0" xfId="0" applyNumberFormat="1" applyFont="1" applyBorder="1" applyAlignment="1">
      <alignment horizontal="right"/>
    </xf>
    <xf numFmtId="164" fontId="6" fillId="0" borderId="5" xfId="0" applyFont="1" applyFill="1" applyBorder="1" applyAlignment="1">
      <alignment horizontal="center"/>
    </xf>
    <xf numFmtId="164" fontId="9" fillId="0" borderId="32" xfId="0" applyFont="1" applyBorder="1" applyAlignment="1">
      <alignment horizontal="left"/>
    </xf>
    <xf numFmtId="165" fontId="9" fillId="0" borderId="32" xfId="0" applyNumberFormat="1" applyFont="1" applyBorder="1" applyAlignment="1">
      <alignment/>
    </xf>
    <xf numFmtId="164" fontId="12" fillId="0" borderId="5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7" xfId="0" applyFont="1" applyBorder="1" applyAlignment="1">
      <alignment/>
    </xf>
    <xf numFmtId="164" fontId="9" fillId="0" borderId="8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13" fillId="0" borderId="11" xfId="0" applyFont="1" applyBorder="1" applyAlignment="1">
      <alignment/>
    </xf>
    <xf numFmtId="164" fontId="14" fillId="3" borderId="37" xfId="0" applyFont="1" applyFill="1" applyBorder="1" applyAlignment="1">
      <alignment/>
    </xf>
    <xf numFmtId="164" fontId="14" fillId="3" borderId="38" xfId="0" applyFont="1" applyFill="1" applyBorder="1" applyAlignment="1">
      <alignment/>
    </xf>
    <xf numFmtId="164" fontId="14" fillId="3" borderId="38" xfId="0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/>
    </xf>
    <xf numFmtId="166" fontId="16" fillId="3" borderId="1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workbookViewId="0" topLeftCell="A25">
      <selection activeCell="B52" sqref="B52"/>
    </sheetView>
  </sheetViews>
  <sheetFormatPr defaultColWidth="9.00390625" defaultRowHeight="12.75"/>
  <cols>
    <col min="1" max="1" width="6.25390625" style="0" customWidth="1"/>
    <col min="2" max="2" width="54.875" style="0" customWidth="1"/>
    <col min="3" max="3" width="11.375" style="0" customWidth="1"/>
    <col min="4" max="4" width="12.375" style="0" customWidth="1"/>
    <col min="5" max="5" width="6.25390625" style="0" customWidth="1"/>
  </cols>
  <sheetData>
    <row r="1" spans="4:5" ht="29.25" customHeight="1">
      <c r="D1" s="1" t="s">
        <v>0</v>
      </c>
      <c r="E1" s="2"/>
    </row>
    <row r="2" spans="1:5" ht="19.5">
      <c r="A2" s="3" t="s">
        <v>1</v>
      </c>
      <c r="B2" s="3" t="s">
        <v>2</v>
      </c>
      <c r="E2" s="2"/>
    </row>
    <row r="3" spans="1:5" ht="3.75" customHeight="1">
      <c r="A3" s="4"/>
      <c r="B3" s="4"/>
      <c r="C3" s="4"/>
      <c r="D3" s="4"/>
      <c r="E3" s="5"/>
    </row>
    <row r="4" spans="1:5" ht="15">
      <c r="A4" s="6"/>
      <c r="B4" s="7"/>
      <c r="C4" s="8" t="s">
        <v>3</v>
      </c>
      <c r="D4" s="7" t="s">
        <v>4</v>
      </c>
      <c r="E4" s="9"/>
    </row>
    <row r="5" spans="1:5" ht="15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</row>
    <row r="6" spans="1:5" ht="6" customHeight="1">
      <c r="A6" s="15"/>
      <c r="B6" s="16"/>
      <c r="C6" s="17"/>
      <c r="D6" s="18"/>
      <c r="E6" s="19"/>
    </row>
    <row r="7" spans="1:5" ht="15">
      <c r="A7" s="20" t="s">
        <v>10</v>
      </c>
      <c r="B7" s="21" t="s">
        <v>11</v>
      </c>
      <c r="C7" s="22">
        <f>SUM(C8:C10)</f>
        <v>59000</v>
      </c>
      <c r="D7" s="23">
        <f>SUM(D8:D10 D8:D10)</f>
        <v>57691</v>
      </c>
      <c r="E7" s="24">
        <f>D7/C7*100</f>
        <v>97.78135593220338</v>
      </c>
    </row>
    <row r="8" spans="1:5" ht="15">
      <c r="A8" s="25"/>
      <c r="B8" s="26" t="s">
        <v>12</v>
      </c>
      <c r="C8" s="27">
        <v>49000</v>
      </c>
      <c r="D8" s="28">
        <v>50430</v>
      </c>
      <c r="E8" s="29"/>
    </row>
    <row r="9" spans="1:5" ht="15">
      <c r="A9" s="25"/>
      <c r="B9" s="26" t="s">
        <v>13</v>
      </c>
      <c r="C9" s="27">
        <v>1500</v>
      </c>
      <c r="D9" s="28">
        <v>1940</v>
      </c>
      <c r="E9" s="29"/>
    </row>
    <row r="10" spans="1:5" ht="15">
      <c r="A10" s="25"/>
      <c r="B10" s="26" t="s">
        <v>14</v>
      </c>
      <c r="C10" s="27">
        <v>8500</v>
      </c>
      <c r="D10" s="28">
        <v>5321</v>
      </c>
      <c r="E10" s="29"/>
    </row>
    <row r="11" spans="1:5" ht="15">
      <c r="A11" s="30">
        <v>100</v>
      </c>
      <c r="B11" s="31" t="s">
        <v>15</v>
      </c>
      <c r="C11" s="32">
        <f>SUM(C12)</f>
        <v>5000</v>
      </c>
      <c r="D11" s="32">
        <f>SUM(D12)</f>
        <v>6150</v>
      </c>
      <c r="E11" s="33">
        <f>D11/C11*100</f>
        <v>123</v>
      </c>
    </row>
    <row r="12" spans="1:5" ht="15">
      <c r="A12" s="25"/>
      <c r="B12" s="26" t="s">
        <v>16</v>
      </c>
      <c r="C12" s="27">
        <v>5000</v>
      </c>
      <c r="D12" s="27">
        <v>6150</v>
      </c>
      <c r="E12" s="29"/>
    </row>
    <row r="13" spans="1:5" ht="15">
      <c r="A13" s="30">
        <v>400</v>
      </c>
      <c r="B13" s="31" t="s">
        <v>17</v>
      </c>
      <c r="C13" s="34"/>
      <c r="D13" s="34"/>
      <c r="E13" s="35"/>
    </row>
    <row r="14" spans="1:5" ht="15">
      <c r="A14" s="36"/>
      <c r="B14" s="31" t="s">
        <v>18</v>
      </c>
      <c r="C14" s="32">
        <f>SUM(C15)</f>
        <v>60000</v>
      </c>
      <c r="D14" s="32">
        <f>SUM(D15)</f>
        <v>60168</v>
      </c>
      <c r="E14" s="33">
        <f>D14/C14*100</f>
        <v>100.27999999999999</v>
      </c>
    </row>
    <row r="15" spans="1:5" ht="15">
      <c r="A15" s="25"/>
      <c r="B15" s="26" t="s">
        <v>19</v>
      </c>
      <c r="C15" s="27">
        <v>60000</v>
      </c>
      <c r="D15" s="27">
        <v>60168</v>
      </c>
      <c r="E15" s="37"/>
    </row>
    <row r="16" spans="1:5" ht="15">
      <c r="A16" s="30">
        <v>600</v>
      </c>
      <c r="B16" s="31" t="s">
        <v>20</v>
      </c>
      <c r="C16" s="38">
        <f>SUM(C17:C18)</f>
        <v>10500</v>
      </c>
      <c r="D16" s="38">
        <f>SUM(D17:D18)</f>
        <v>11623</v>
      </c>
      <c r="E16" s="39">
        <f>D16/C16*100</f>
        <v>110.6952380952381</v>
      </c>
    </row>
    <row r="17" spans="1:5" ht="15">
      <c r="A17" s="25"/>
      <c r="B17" s="26" t="s">
        <v>21</v>
      </c>
      <c r="C17" s="27">
        <v>10000</v>
      </c>
      <c r="D17" s="27">
        <v>10000</v>
      </c>
      <c r="E17" s="37"/>
    </row>
    <row r="18" spans="1:5" ht="15">
      <c r="A18" s="25"/>
      <c r="B18" s="26" t="s">
        <v>12</v>
      </c>
      <c r="C18" s="27">
        <v>500</v>
      </c>
      <c r="D18" s="27">
        <v>1623</v>
      </c>
      <c r="E18" s="37"/>
    </row>
    <row r="19" spans="1:5" ht="15">
      <c r="A19" s="30">
        <v>700</v>
      </c>
      <c r="B19" s="31" t="s">
        <v>22</v>
      </c>
      <c r="C19" s="38">
        <f>SUM(C20:C23)</f>
        <v>117000</v>
      </c>
      <c r="D19" s="38">
        <f>SUM(D20:D23)</f>
        <v>105507</v>
      </c>
      <c r="E19" s="39">
        <f>D19/C19*100</f>
        <v>90.17692307692307</v>
      </c>
    </row>
    <row r="20" spans="1:5" ht="15">
      <c r="A20" s="40"/>
      <c r="B20" s="41" t="s">
        <v>23</v>
      </c>
      <c r="C20" s="42">
        <v>7000</v>
      </c>
      <c r="D20" s="42">
        <v>1153</v>
      </c>
      <c r="E20" s="43"/>
    </row>
    <row r="21" spans="1:5" ht="15">
      <c r="A21" s="25"/>
      <c r="B21" s="26" t="s">
        <v>24</v>
      </c>
      <c r="C21" s="27">
        <v>105000</v>
      </c>
      <c r="D21" s="27">
        <v>104285</v>
      </c>
      <c r="E21" s="37"/>
    </row>
    <row r="22" spans="1:5" ht="15">
      <c r="A22" s="25"/>
      <c r="B22" s="26" t="s">
        <v>25</v>
      </c>
      <c r="C22" s="27">
        <v>5000</v>
      </c>
      <c r="D22" s="27">
        <v>0</v>
      </c>
      <c r="E22" s="37"/>
    </row>
    <row r="23" spans="1:5" ht="15">
      <c r="A23" s="25"/>
      <c r="B23" s="44" t="s">
        <v>26</v>
      </c>
      <c r="C23" s="45">
        <v>0</v>
      </c>
      <c r="D23" s="45">
        <v>69</v>
      </c>
      <c r="E23" s="46"/>
    </row>
    <row r="24" spans="1:5" ht="15">
      <c r="A24" s="30">
        <v>750</v>
      </c>
      <c r="B24" s="31" t="s">
        <v>27</v>
      </c>
      <c r="C24" s="38">
        <f>SUM(C25:C29)</f>
        <v>152041</v>
      </c>
      <c r="D24" s="38">
        <f>SUM(D25:D29)</f>
        <v>151992</v>
      </c>
      <c r="E24" s="39">
        <f>D24/C24*100</f>
        <v>99.96777185101388</v>
      </c>
    </row>
    <row r="25" spans="1:5" ht="15">
      <c r="A25" s="25"/>
      <c r="B25" s="26" t="s">
        <v>28</v>
      </c>
      <c r="C25" s="27">
        <v>36422</v>
      </c>
      <c r="D25" s="27">
        <v>36422</v>
      </c>
      <c r="E25" s="37"/>
    </row>
    <row r="26" spans="1:5" ht="15">
      <c r="A26" s="25"/>
      <c r="B26" s="26" t="s">
        <v>29</v>
      </c>
      <c r="C26" s="27">
        <v>101800</v>
      </c>
      <c r="D26" s="27">
        <v>101800</v>
      </c>
      <c r="E26" s="37"/>
    </row>
    <row r="27" spans="1:5" ht="15">
      <c r="A27" s="25"/>
      <c r="B27" s="26" t="s">
        <v>30</v>
      </c>
      <c r="C27" s="27">
        <v>569</v>
      </c>
      <c r="D27" s="27">
        <v>426</v>
      </c>
      <c r="E27" s="37"/>
    </row>
    <row r="28" spans="1:5" ht="15">
      <c r="A28" s="25"/>
      <c r="B28" s="26" t="s">
        <v>31</v>
      </c>
      <c r="C28" s="27">
        <v>1200</v>
      </c>
      <c r="D28" s="27">
        <v>1744</v>
      </c>
      <c r="E28" s="37"/>
    </row>
    <row r="29" spans="1:5" ht="15">
      <c r="A29" s="25"/>
      <c r="B29" s="26" t="s">
        <v>32</v>
      </c>
      <c r="C29" s="27">
        <v>12050</v>
      </c>
      <c r="D29" s="27">
        <v>11600</v>
      </c>
      <c r="E29" s="37"/>
    </row>
    <row r="30" spans="1:5" ht="15">
      <c r="A30" s="30">
        <v>751</v>
      </c>
      <c r="B30" s="31" t="s">
        <v>33</v>
      </c>
      <c r="C30" s="31"/>
      <c r="D30" s="31"/>
      <c r="E30" s="47"/>
    </row>
    <row r="31" spans="1:5" ht="15">
      <c r="A31" s="30"/>
      <c r="B31" s="31" t="s">
        <v>34</v>
      </c>
      <c r="C31" s="38">
        <f>SUM(C32)</f>
        <v>42579</v>
      </c>
      <c r="D31" s="38">
        <f>SUM(D32)</f>
        <v>39294</v>
      </c>
      <c r="E31" s="39">
        <f>D31/C31*100</f>
        <v>92.284929190446</v>
      </c>
    </row>
    <row r="32" spans="1:5" ht="15">
      <c r="A32" s="25"/>
      <c r="B32" s="26" t="s">
        <v>35</v>
      </c>
      <c r="C32" s="27">
        <v>42579</v>
      </c>
      <c r="D32" s="27">
        <v>39294</v>
      </c>
      <c r="E32" s="37"/>
    </row>
    <row r="33" spans="1:5" ht="15">
      <c r="A33" s="30">
        <v>754</v>
      </c>
      <c r="B33" s="31" t="s">
        <v>36</v>
      </c>
      <c r="C33" s="48"/>
      <c r="D33" s="48"/>
      <c r="E33" s="49"/>
    </row>
    <row r="34" spans="1:5" ht="15">
      <c r="A34" s="30"/>
      <c r="B34" s="31" t="s">
        <v>37</v>
      </c>
      <c r="C34" s="50">
        <f>SUM(C35:C37)</f>
        <v>2000</v>
      </c>
      <c r="D34" s="50">
        <f>SUM(D35:D37)</f>
        <v>2500</v>
      </c>
      <c r="E34" s="39">
        <f>D34/C34*100</f>
        <v>125</v>
      </c>
    </row>
    <row r="35" spans="1:5" ht="15">
      <c r="A35" s="40"/>
      <c r="B35" s="41" t="s">
        <v>12</v>
      </c>
      <c r="C35" s="51">
        <v>0</v>
      </c>
      <c r="D35" s="51">
        <v>500</v>
      </c>
      <c r="E35" s="43"/>
    </row>
    <row r="36" spans="1:5" ht="15">
      <c r="A36" s="40"/>
      <c r="B36" s="26" t="s">
        <v>35</v>
      </c>
      <c r="C36" s="51">
        <v>500</v>
      </c>
      <c r="D36" s="51">
        <v>500</v>
      </c>
      <c r="E36" s="43"/>
    </row>
    <row r="37" spans="1:5" ht="15">
      <c r="A37" s="52"/>
      <c r="B37" s="41" t="s">
        <v>38</v>
      </c>
      <c r="C37" s="51">
        <v>1500</v>
      </c>
      <c r="D37" s="51">
        <v>1500</v>
      </c>
      <c r="E37" s="37"/>
    </row>
    <row r="38" spans="1:5" ht="15">
      <c r="A38" s="30">
        <v>756</v>
      </c>
      <c r="B38" s="31" t="s">
        <v>39</v>
      </c>
      <c r="C38" s="31"/>
      <c r="D38" s="31"/>
      <c r="E38" s="47"/>
    </row>
    <row r="39" spans="1:5" ht="15">
      <c r="A39" s="30"/>
      <c r="B39" s="31" t="s">
        <v>40</v>
      </c>
      <c r="C39" s="31"/>
      <c r="D39" s="31"/>
      <c r="E39" s="47"/>
    </row>
    <row r="40" spans="1:5" ht="15">
      <c r="A40" s="30"/>
      <c r="B40" s="31" t="s">
        <v>41</v>
      </c>
      <c r="C40" s="38">
        <f>SUM(C41:C58)</f>
        <v>1323360</v>
      </c>
      <c r="D40" s="38">
        <f>SUM(D41:D58)</f>
        <v>1375422</v>
      </c>
      <c r="E40" s="39">
        <f>D40/C40*100</f>
        <v>103.9340768951759</v>
      </c>
    </row>
    <row r="41" spans="1:5" ht="15">
      <c r="A41" s="25"/>
      <c r="B41" s="41" t="s">
        <v>42</v>
      </c>
      <c r="C41" s="27">
        <v>505000</v>
      </c>
      <c r="D41" s="27">
        <v>536721</v>
      </c>
      <c r="E41" s="43"/>
    </row>
    <row r="42" spans="1:5" ht="15">
      <c r="A42" s="25"/>
      <c r="B42" s="26" t="s">
        <v>43</v>
      </c>
      <c r="C42" s="27">
        <v>300000</v>
      </c>
      <c r="D42" s="27">
        <v>301113</v>
      </c>
      <c r="E42" s="43"/>
    </row>
    <row r="43" spans="1:5" ht="15">
      <c r="A43" s="25"/>
      <c r="B43" s="26" t="s">
        <v>44</v>
      </c>
      <c r="C43" s="27">
        <v>35621</v>
      </c>
      <c r="D43" s="27">
        <v>30711</v>
      </c>
      <c r="E43" s="43"/>
    </row>
    <row r="44" spans="1:5" ht="15">
      <c r="A44" s="25"/>
      <c r="B44" s="26" t="s">
        <v>45</v>
      </c>
      <c r="C44" s="27">
        <v>43965</v>
      </c>
      <c r="D44" s="27">
        <v>43721</v>
      </c>
      <c r="E44" s="43"/>
    </row>
    <row r="45" spans="1:5" ht="15">
      <c r="A45" s="25"/>
      <c r="B45" s="26" t="s">
        <v>46</v>
      </c>
      <c r="C45" s="27">
        <v>364474</v>
      </c>
      <c r="D45" s="27">
        <v>377942</v>
      </c>
      <c r="E45" s="43"/>
    </row>
    <row r="46" spans="1:5" ht="15">
      <c r="A46" s="53"/>
      <c r="B46" s="54" t="s">
        <v>47</v>
      </c>
      <c r="C46" s="55">
        <v>3000</v>
      </c>
      <c r="D46" s="55">
        <v>2444</v>
      </c>
      <c r="E46" s="56"/>
    </row>
    <row r="47" spans="1:5" ht="15">
      <c r="A47" s="57"/>
      <c r="B47" s="58"/>
      <c r="C47" s="59"/>
      <c r="D47" s="59"/>
      <c r="E47" s="60"/>
    </row>
    <row r="48" spans="1:5" ht="15">
      <c r="A48" s="57"/>
      <c r="B48" s="58"/>
      <c r="C48" s="59"/>
      <c r="D48" s="59"/>
      <c r="E48" s="60"/>
    </row>
    <row r="49" spans="1:5" ht="15">
      <c r="A49" s="57"/>
      <c r="B49" s="58"/>
      <c r="C49" s="59"/>
      <c r="D49" s="59"/>
      <c r="E49" s="60"/>
    </row>
    <row r="50" spans="1:5" ht="15">
      <c r="A50" s="61"/>
      <c r="B50" s="62" t="s">
        <v>48</v>
      </c>
      <c r="C50" s="63">
        <v>16000</v>
      </c>
      <c r="D50" s="63">
        <v>21125</v>
      </c>
      <c r="E50" s="64"/>
    </row>
    <row r="51" spans="1:5" ht="15">
      <c r="A51" s="25"/>
      <c r="B51" s="26" t="s">
        <v>49</v>
      </c>
      <c r="C51" s="27">
        <v>5000</v>
      </c>
      <c r="D51" s="27">
        <v>10106</v>
      </c>
      <c r="E51" s="43"/>
    </row>
    <row r="52" spans="1:5" ht="15">
      <c r="A52" s="25"/>
      <c r="B52" s="26" t="s">
        <v>50</v>
      </c>
      <c r="C52" s="26">
        <v>200</v>
      </c>
      <c r="D52" s="26">
        <v>30</v>
      </c>
      <c r="E52" s="43"/>
    </row>
    <row r="53" spans="1:5" ht="15">
      <c r="A53" s="25"/>
      <c r="B53" s="26" t="s">
        <v>51</v>
      </c>
      <c r="C53" s="26">
        <v>500</v>
      </c>
      <c r="D53" s="26">
        <v>278</v>
      </c>
      <c r="E53" s="43"/>
    </row>
    <row r="54" spans="1:5" ht="15">
      <c r="A54" s="25"/>
      <c r="B54" s="26" t="s">
        <v>52</v>
      </c>
      <c r="C54" s="27">
        <v>1500</v>
      </c>
      <c r="D54" s="26">
        <v>2003</v>
      </c>
      <c r="E54" s="43"/>
    </row>
    <row r="55" spans="1:5" ht="15">
      <c r="A55" s="25"/>
      <c r="B55" s="26" t="s">
        <v>53</v>
      </c>
      <c r="C55" s="27">
        <v>25000</v>
      </c>
      <c r="D55" s="27">
        <v>29370</v>
      </c>
      <c r="E55" s="43"/>
    </row>
    <row r="56" spans="1:5" ht="15">
      <c r="A56" s="25"/>
      <c r="B56" s="26" t="s">
        <v>54</v>
      </c>
      <c r="C56" s="27">
        <v>15000</v>
      </c>
      <c r="D56" s="27">
        <v>11903</v>
      </c>
      <c r="E56" s="43"/>
    </row>
    <row r="57" spans="1:5" ht="15">
      <c r="A57" s="25"/>
      <c r="B57" s="26" t="s">
        <v>55</v>
      </c>
      <c r="C57" s="26">
        <v>2000</v>
      </c>
      <c r="D57" s="27">
        <v>1450</v>
      </c>
      <c r="E57" s="43"/>
    </row>
    <row r="58" spans="1:5" ht="14.25" customHeight="1">
      <c r="A58" s="25"/>
      <c r="B58" s="26" t="s">
        <v>56</v>
      </c>
      <c r="C58" s="27">
        <v>6100</v>
      </c>
      <c r="D58" s="27">
        <v>6505</v>
      </c>
      <c r="E58" s="43"/>
    </row>
    <row r="59" spans="1:5" ht="15">
      <c r="A59" s="65">
        <v>758</v>
      </c>
      <c r="B59" s="66" t="s">
        <v>57</v>
      </c>
      <c r="C59" s="67">
        <f>SUM(C60:C62)</f>
        <v>2480971</v>
      </c>
      <c r="D59" s="67">
        <f>SUM(D60:D62)</f>
        <v>2484772</v>
      </c>
      <c r="E59" s="68">
        <f>D59/C59*100</f>
        <v>100.15320614388479</v>
      </c>
    </row>
    <row r="60" spans="1:5" ht="15">
      <c r="A60" s="25"/>
      <c r="B60" s="26" t="s">
        <v>58</v>
      </c>
      <c r="C60" s="27">
        <v>1585793</v>
      </c>
      <c r="D60" s="27">
        <v>1585793</v>
      </c>
      <c r="E60" s="37"/>
    </row>
    <row r="61" spans="1:5" ht="15">
      <c r="A61" s="25"/>
      <c r="B61" s="26" t="s">
        <v>59</v>
      </c>
      <c r="C61" s="27">
        <v>889178</v>
      </c>
      <c r="D61" s="27">
        <v>889178</v>
      </c>
      <c r="E61" s="37"/>
    </row>
    <row r="62" spans="1:5" ht="15">
      <c r="A62" s="25"/>
      <c r="B62" s="26" t="s">
        <v>60</v>
      </c>
      <c r="C62" s="26">
        <v>6000</v>
      </c>
      <c r="D62" s="26">
        <v>9801</v>
      </c>
      <c r="E62" s="37"/>
    </row>
    <row r="63" spans="1:5" ht="15">
      <c r="A63" s="30">
        <v>801</v>
      </c>
      <c r="B63" s="31" t="s">
        <v>61</v>
      </c>
      <c r="C63" s="32">
        <f>SUM(C64:C66)</f>
        <v>3925</v>
      </c>
      <c r="D63" s="32">
        <f>SUM(D64:D66)</f>
        <v>3959</v>
      </c>
      <c r="E63" s="39">
        <f>D63/C63*100</f>
        <v>100.86624203821657</v>
      </c>
    </row>
    <row r="64" spans="1:5" ht="15">
      <c r="A64" s="25"/>
      <c r="B64" s="26" t="s">
        <v>62</v>
      </c>
      <c r="C64" s="27">
        <v>3297</v>
      </c>
      <c r="D64" s="27">
        <v>3297</v>
      </c>
      <c r="E64" s="37"/>
    </row>
    <row r="65" spans="1:5" ht="15">
      <c r="A65" s="25"/>
      <c r="B65" s="26" t="s">
        <v>12</v>
      </c>
      <c r="C65" s="27">
        <v>0</v>
      </c>
      <c r="D65" s="27">
        <v>34</v>
      </c>
      <c r="E65" s="37"/>
    </row>
    <row r="66" spans="1:5" ht="15">
      <c r="A66" s="25"/>
      <c r="B66" s="26" t="s">
        <v>63</v>
      </c>
      <c r="C66" s="26">
        <v>628</v>
      </c>
      <c r="D66" s="26">
        <v>628</v>
      </c>
      <c r="E66" s="37"/>
    </row>
    <row r="67" spans="1:5" ht="15">
      <c r="A67" s="30">
        <v>851</v>
      </c>
      <c r="B67" s="31" t="s">
        <v>64</v>
      </c>
      <c r="C67" s="38">
        <f>SUM(C68)</f>
        <v>45000</v>
      </c>
      <c r="D67" s="38">
        <f>SUM(D68)</f>
        <v>42000</v>
      </c>
      <c r="E67" s="39">
        <f>D67/C67*100</f>
        <v>93.33333333333333</v>
      </c>
    </row>
    <row r="68" spans="1:5" ht="15">
      <c r="A68" s="25"/>
      <c r="B68" s="26" t="s">
        <v>65</v>
      </c>
      <c r="C68" s="27">
        <v>45000</v>
      </c>
      <c r="D68" s="27">
        <v>42000</v>
      </c>
      <c r="E68" s="37"/>
    </row>
    <row r="69" spans="1:5" ht="15">
      <c r="A69" s="30">
        <v>852</v>
      </c>
      <c r="B69" s="31" t="s">
        <v>66</v>
      </c>
      <c r="C69" s="38">
        <f>SUM(C70:C72)</f>
        <v>573448</v>
      </c>
      <c r="D69" s="38">
        <f>SUM(D70:D72)</f>
        <v>559072</v>
      </c>
      <c r="E69" s="39">
        <f>D69/C69*100</f>
        <v>97.49305952762936</v>
      </c>
    </row>
    <row r="70" spans="1:5" ht="15">
      <c r="A70" s="25"/>
      <c r="B70" s="26" t="s">
        <v>35</v>
      </c>
      <c r="C70" s="27">
        <v>479427</v>
      </c>
      <c r="D70" s="27">
        <v>465051</v>
      </c>
      <c r="E70" s="37"/>
    </row>
    <row r="71" spans="1:5" ht="15">
      <c r="A71" s="25"/>
      <c r="B71" s="26" t="s">
        <v>63</v>
      </c>
      <c r="C71" s="27">
        <v>93721</v>
      </c>
      <c r="D71" s="27">
        <v>93721</v>
      </c>
      <c r="E71" s="37"/>
    </row>
    <row r="72" spans="1:5" ht="15">
      <c r="A72" s="25"/>
      <c r="B72" s="26" t="s">
        <v>67</v>
      </c>
      <c r="C72" s="27">
        <v>300</v>
      </c>
      <c r="D72" s="27">
        <v>300</v>
      </c>
      <c r="E72" s="37"/>
    </row>
    <row r="73" spans="1:5" ht="15">
      <c r="A73" s="30">
        <v>854</v>
      </c>
      <c r="B73" s="31" t="s">
        <v>68</v>
      </c>
      <c r="C73" s="38">
        <f>SUM(C74:C76)</f>
        <v>44470</v>
      </c>
      <c r="D73" s="38">
        <f>SUM(D74:D76)</f>
        <v>44829</v>
      </c>
      <c r="E73" s="39">
        <f>D73/C73*100</f>
        <v>100.80728581065887</v>
      </c>
    </row>
    <row r="74" spans="1:5" ht="15">
      <c r="A74" s="40"/>
      <c r="B74" s="41" t="s">
        <v>12</v>
      </c>
      <c r="C74" s="42">
        <v>13200</v>
      </c>
      <c r="D74" s="42">
        <v>13559</v>
      </c>
      <c r="E74" s="43"/>
    </row>
    <row r="75" spans="1:5" ht="15">
      <c r="A75" s="40"/>
      <c r="B75" s="26" t="s">
        <v>69</v>
      </c>
      <c r="C75" s="42">
        <v>28290</v>
      </c>
      <c r="D75" s="42">
        <v>28290</v>
      </c>
      <c r="E75" s="43"/>
    </row>
    <row r="76" spans="1:5" ht="15">
      <c r="A76" s="25"/>
      <c r="B76" s="26" t="s">
        <v>62</v>
      </c>
      <c r="C76" s="27">
        <v>2980</v>
      </c>
      <c r="D76" s="27">
        <v>2980</v>
      </c>
      <c r="E76" s="37"/>
    </row>
    <row r="77" spans="1:5" ht="15">
      <c r="A77" s="30">
        <v>921</v>
      </c>
      <c r="B77" s="31" t="s">
        <v>70</v>
      </c>
      <c r="C77" s="50">
        <f>SUM(C78:C78)</f>
        <v>7000</v>
      </c>
      <c r="D77" s="50">
        <f>SUM(D78:D78)</f>
        <v>7000</v>
      </c>
      <c r="E77" s="39">
        <f>D77/C77*100</f>
        <v>100</v>
      </c>
    </row>
    <row r="78" spans="1:5" ht="15">
      <c r="A78" s="40"/>
      <c r="B78" s="41" t="s">
        <v>63</v>
      </c>
      <c r="C78" s="51">
        <v>7000</v>
      </c>
      <c r="D78" s="51">
        <v>7000</v>
      </c>
      <c r="E78" s="43"/>
    </row>
    <row r="79" spans="1:5" ht="16.5">
      <c r="A79" s="69"/>
      <c r="B79" s="70" t="s">
        <v>71</v>
      </c>
      <c r="C79" s="71">
        <f>SUM(C7+C11+C14+C16+C19+C24+C31+C34+C40+C59+C63+C67+C69+C73+C77)</f>
        <v>4926294</v>
      </c>
      <c r="D79" s="72">
        <f>SUM(D7+D11+D14+D16+D19+D24+D31+D34+D40+D59+D63+D67+D69+D73+D77)</f>
        <v>4951979</v>
      </c>
      <c r="E79" s="73">
        <f>D79/C79*100</f>
        <v>100.52138585313828</v>
      </c>
    </row>
    <row r="80" spans="3:5" ht="12.75">
      <c r="C80" s="74"/>
      <c r="D80" s="74"/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</sheetData>
  <printOptions/>
  <pageMargins left="0.6597222222222222" right="0.6402777777777778" top="0.8111111111111111" bottom="0.822916666666666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6.25390625" style="0" customWidth="1"/>
    <col min="3" max="3" width="53.875" style="0" customWidth="1"/>
    <col min="4" max="4" width="13.375" style="0" customWidth="1"/>
    <col min="5" max="5" width="11.00390625" style="0" customWidth="1"/>
    <col min="6" max="6" width="9.50390625" style="0" customWidth="1"/>
  </cols>
  <sheetData>
    <row r="1" spans="2:6" ht="15">
      <c r="B1" s="75"/>
      <c r="C1" s="76"/>
      <c r="D1" s="76"/>
      <c r="E1" s="76" t="s">
        <v>72</v>
      </c>
      <c r="F1" s="77"/>
    </row>
    <row r="2" spans="2:6" ht="15">
      <c r="B2" s="75"/>
      <c r="C2" s="78" t="s">
        <v>73</v>
      </c>
      <c r="D2" s="78"/>
      <c r="E2" s="76"/>
      <c r="F2" s="76"/>
    </row>
    <row r="3" spans="2:6" ht="15">
      <c r="B3" s="75"/>
      <c r="C3" s="79"/>
      <c r="D3" s="79"/>
      <c r="E3" s="76"/>
      <c r="F3" s="76"/>
    </row>
    <row r="4" spans="2:6" ht="15">
      <c r="B4" s="80" t="s">
        <v>74</v>
      </c>
      <c r="C4" s="81" t="s">
        <v>75</v>
      </c>
      <c r="D4" s="81" t="s">
        <v>76</v>
      </c>
      <c r="E4" s="82" t="s">
        <v>77</v>
      </c>
      <c r="F4" s="83" t="s">
        <v>78</v>
      </c>
    </row>
    <row r="5" spans="2:6" ht="15">
      <c r="B5" s="84"/>
      <c r="C5" s="85"/>
      <c r="D5" s="86" t="s">
        <v>79</v>
      </c>
      <c r="E5" s="87"/>
      <c r="F5" s="88" t="s">
        <v>80</v>
      </c>
    </row>
    <row r="6" spans="2:6" ht="12.75" customHeight="1">
      <c r="B6" s="89" t="s">
        <v>81</v>
      </c>
      <c r="C6" s="90" t="s">
        <v>82</v>
      </c>
      <c r="D6" s="91">
        <f>SUM(D9+D18+D33)</f>
        <v>4926294</v>
      </c>
      <c r="E6" s="91">
        <f>SUM(E9+E18+E33)</f>
        <v>4951979</v>
      </c>
      <c r="F6" s="92">
        <f>SUM(E6/D6*100)</f>
        <v>100.52138585313828</v>
      </c>
    </row>
    <row r="7" spans="2:6" ht="12.75" customHeight="1">
      <c r="B7" s="89"/>
      <c r="C7" s="90"/>
      <c r="D7" s="91"/>
      <c r="E7" s="91"/>
      <c r="F7" s="92"/>
    </row>
    <row r="8" spans="2:6" ht="15">
      <c r="B8" s="93"/>
      <c r="C8" s="94" t="s">
        <v>83</v>
      </c>
      <c r="D8" s="95"/>
      <c r="E8" s="95"/>
      <c r="F8" s="96"/>
    </row>
    <row r="9" spans="2:6" ht="15">
      <c r="B9" s="97">
        <v>1</v>
      </c>
      <c r="C9" s="98" t="s">
        <v>84</v>
      </c>
      <c r="D9" s="99">
        <f>SUM(D10:D17)</f>
        <v>1634379</v>
      </c>
      <c r="E9" s="99">
        <f>SUM(E10:E17)</f>
        <v>1680904</v>
      </c>
      <c r="F9" s="100">
        <f>SUM(E9/D9*100)</f>
        <v>102.84664695275698</v>
      </c>
    </row>
    <row r="10" spans="2:6" ht="15">
      <c r="B10" s="101" t="s">
        <v>85</v>
      </c>
      <c r="C10" s="44" t="s">
        <v>86</v>
      </c>
      <c r="D10" s="102">
        <v>954786</v>
      </c>
      <c r="E10" s="102">
        <v>994681</v>
      </c>
      <c r="F10" s="103"/>
    </row>
    <row r="11" spans="2:6" ht="15">
      <c r="B11" s="104"/>
      <c r="C11" s="44" t="s">
        <v>87</v>
      </c>
      <c r="D11" s="102">
        <v>60000</v>
      </c>
      <c r="E11" s="102">
        <v>60168</v>
      </c>
      <c r="F11" s="105"/>
    </row>
    <row r="12" spans="2:6" ht="15">
      <c r="B12" s="104"/>
      <c r="C12" s="44" t="s">
        <v>88</v>
      </c>
      <c r="D12" s="102">
        <v>45000</v>
      </c>
      <c r="E12" s="102">
        <v>42000</v>
      </c>
      <c r="F12" s="105"/>
    </row>
    <row r="13" spans="2:7" ht="15">
      <c r="B13" s="104"/>
      <c r="C13" s="44" t="s">
        <v>89</v>
      </c>
      <c r="D13" s="102">
        <v>118500</v>
      </c>
      <c r="E13" s="102">
        <v>107378</v>
      </c>
      <c r="F13" s="105"/>
      <c r="G13" s="74"/>
    </row>
    <row r="14" spans="2:7" ht="15">
      <c r="B14" s="93"/>
      <c r="C14" s="44" t="s">
        <v>90</v>
      </c>
      <c r="D14" s="102">
        <v>367474</v>
      </c>
      <c r="E14" s="102">
        <v>380386</v>
      </c>
      <c r="F14" s="105"/>
      <c r="G14" s="74"/>
    </row>
    <row r="15" spans="2:6" ht="15">
      <c r="B15" s="93"/>
      <c r="C15" s="44" t="s">
        <v>91</v>
      </c>
      <c r="D15" s="102">
        <v>12050</v>
      </c>
      <c r="E15" s="102">
        <v>11600</v>
      </c>
      <c r="F15" s="105"/>
    </row>
    <row r="16" spans="2:6" ht="15">
      <c r="B16" s="93"/>
      <c r="C16" s="44" t="s">
        <v>92</v>
      </c>
      <c r="D16" s="102">
        <v>6100</v>
      </c>
      <c r="E16" s="102">
        <v>6574</v>
      </c>
      <c r="F16" s="105"/>
    </row>
    <row r="17" spans="2:6" ht="15">
      <c r="B17" s="106"/>
      <c r="C17" s="44" t="s">
        <v>93</v>
      </c>
      <c r="D17" s="102">
        <v>70469</v>
      </c>
      <c r="E17" s="102">
        <v>78117</v>
      </c>
      <c r="F17" s="107"/>
    </row>
    <row r="18" spans="2:6" ht="15">
      <c r="B18" s="97" t="s">
        <v>94</v>
      </c>
      <c r="C18" s="98" t="s">
        <v>95</v>
      </c>
      <c r="D18" s="99">
        <f>SUM(D19:D32)</f>
        <v>816944</v>
      </c>
      <c r="E18" s="99">
        <f>SUM(E19:E32)</f>
        <v>796104</v>
      </c>
      <c r="F18" s="100">
        <f>SUM(E18/D18*100)</f>
        <v>97.44902955404532</v>
      </c>
    </row>
    <row r="19" spans="2:6" ht="15">
      <c r="B19" s="108" t="s">
        <v>85</v>
      </c>
      <c r="C19" s="109" t="s">
        <v>96</v>
      </c>
      <c r="D19" s="110">
        <v>559228</v>
      </c>
      <c r="E19" s="110">
        <v>541567</v>
      </c>
      <c r="F19" s="111"/>
    </row>
    <row r="20" spans="2:6" ht="15">
      <c r="B20" s="112"/>
      <c r="C20" s="113" t="s">
        <v>97</v>
      </c>
      <c r="D20" s="110"/>
      <c r="E20" s="110"/>
      <c r="F20" s="114"/>
    </row>
    <row r="21" spans="2:6" ht="15">
      <c r="B21" s="112"/>
      <c r="C21" s="115" t="s">
        <v>98</v>
      </c>
      <c r="D21" s="110"/>
      <c r="E21" s="110"/>
      <c r="F21" s="114"/>
    </row>
    <row r="22" spans="2:7" ht="15">
      <c r="B22" s="112"/>
      <c r="C22" s="109" t="s">
        <v>99</v>
      </c>
      <c r="D22" s="110">
        <v>122639</v>
      </c>
      <c r="E22" s="110">
        <v>122639</v>
      </c>
      <c r="F22" s="114"/>
      <c r="G22" s="74"/>
    </row>
    <row r="23" spans="2:6" ht="15">
      <c r="B23" s="112"/>
      <c r="C23" s="115" t="s">
        <v>100</v>
      </c>
      <c r="D23" s="110"/>
      <c r="E23" s="110"/>
      <c r="F23" s="114"/>
    </row>
    <row r="24" spans="2:7" ht="15">
      <c r="B24" s="112"/>
      <c r="C24" s="109" t="s">
        <v>96</v>
      </c>
      <c r="D24" s="110">
        <v>6277</v>
      </c>
      <c r="E24" s="110">
        <v>6277</v>
      </c>
      <c r="F24" s="114"/>
      <c r="G24" s="74"/>
    </row>
    <row r="25" spans="2:7" ht="15">
      <c r="B25" s="112"/>
      <c r="C25" s="113" t="s">
        <v>101</v>
      </c>
      <c r="D25" s="110"/>
      <c r="E25" s="110"/>
      <c r="F25" s="114"/>
      <c r="G25" s="74"/>
    </row>
    <row r="26" spans="2:7" ht="15">
      <c r="B26" s="112"/>
      <c r="C26" s="115" t="s">
        <v>102</v>
      </c>
      <c r="D26" s="110"/>
      <c r="E26" s="110"/>
      <c r="F26" s="114"/>
      <c r="G26" s="74"/>
    </row>
    <row r="27" spans="2:6" ht="15">
      <c r="B27" s="112"/>
      <c r="C27" s="109" t="s">
        <v>103</v>
      </c>
      <c r="D27" s="110">
        <v>7000</v>
      </c>
      <c r="E27" s="110">
        <v>7000</v>
      </c>
      <c r="F27" s="114"/>
    </row>
    <row r="28" spans="2:6" ht="15">
      <c r="B28" s="112"/>
      <c r="C28" s="113" t="s">
        <v>104</v>
      </c>
      <c r="D28" s="110"/>
      <c r="E28" s="110"/>
      <c r="F28" s="114"/>
    </row>
    <row r="29" spans="2:6" ht="15">
      <c r="B29" s="112"/>
      <c r="C29" s="115" t="s">
        <v>105</v>
      </c>
      <c r="D29" s="110"/>
      <c r="E29" s="110"/>
      <c r="F29" s="114"/>
    </row>
    <row r="30" spans="2:6" ht="15">
      <c r="B30" s="112"/>
      <c r="C30" s="44" t="s">
        <v>106</v>
      </c>
      <c r="D30" s="102">
        <v>18500</v>
      </c>
      <c r="E30" s="102">
        <v>15321</v>
      </c>
      <c r="F30" s="114"/>
    </row>
    <row r="31" spans="2:6" ht="15">
      <c r="B31" s="112"/>
      <c r="C31" s="44" t="s">
        <v>107</v>
      </c>
      <c r="D31" s="102">
        <v>1500</v>
      </c>
      <c r="E31" s="102">
        <v>1500</v>
      </c>
      <c r="F31" s="114"/>
    </row>
    <row r="32" spans="2:6" ht="15">
      <c r="B32" s="112"/>
      <c r="C32" s="76" t="s">
        <v>108</v>
      </c>
      <c r="D32" s="116">
        <v>101800</v>
      </c>
      <c r="E32" s="116">
        <v>101800</v>
      </c>
      <c r="F32" s="114"/>
    </row>
    <row r="33" spans="2:6" ht="15">
      <c r="B33" s="97" t="s">
        <v>109</v>
      </c>
      <c r="C33" s="98" t="s">
        <v>110</v>
      </c>
      <c r="D33" s="117">
        <f>SUM(D34:D35)</f>
        <v>2474971</v>
      </c>
      <c r="E33" s="117">
        <f>SUM(E34:E35)</f>
        <v>2474971</v>
      </c>
      <c r="F33" s="100">
        <f>SUM(E33/D33*100)</f>
        <v>100</v>
      </c>
    </row>
    <row r="34" spans="2:6" ht="15">
      <c r="B34" s="112"/>
      <c r="C34" s="118" t="s">
        <v>58</v>
      </c>
      <c r="D34" s="119">
        <v>1585793</v>
      </c>
      <c r="E34" s="95">
        <v>1585793</v>
      </c>
      <c r="F34" s="120"/>
    </row>
    <row r="35" spans="2:7" ht="15">
      <c r="B35" s="112"/>
      <c r="C35" s="118" t="s">
        <v>111</v>
      </c>
      <c r="D35" s="119">
        <v>889178</v>
      </c>
      <c r="E35" s="95">
        <v>889178</v>
      </c>
      <c r="F35" s="120"/>
      <c r="G35" s="74"/>
    </row>
    <row r="36" spans="2:7" ht="12.75" customHeight="1">
      <c r="B36" s="121" t="s">
        <v>1</v>
      </c>
      <c r="C36" s="122" t="s">
        <v>112</v>
      </c>
      <c r="D36" s="123">
        <f>SUM(D39+D42)</f>
        <v>5588646</v>
      </c>
      <c r="E36" s="123">
        <f>SUM(E39+E42)</f>
        <v>5418335</v>
      </c>
      <c r="F36" s="124">
        <f>SUM(E36/D36*100)</f>
        <v>96.95255344496681</v>
      </c>
      <c r="G36" s="74"/>
    </row>
    <row r="37" spans="2:7" ht="12.75" customHeight="1">
      <c r="B37" s="121"/>
      <c r="C37" s="122"/>
      <c r="D37" s="123"/>
      <c r="E37" s="123"/>
      <c r="F37" s="124"/>
      <c r="G37" s="74"/>
    </row>
    <row r="38" spans="2:7" ht="15">
      <c r="B38" s="93"/>
      <c r="C38" s="125" t="s">
        <v>113</v>
      </c>
      <c r="D38" s="95"/>
      <c r="E38" s="95"/>
      <c r="F38" s="126"/>
      <c r="G38" s="74"/>
    </row>
    <row r="39" spans="2:6" ht="15">
      <c r="B39" s="97" t="s">
        <v>114</v>
      </c>
      <c r="C39" s="98" t="s">
        <v>115</v>
      </c>
      <c r="D39" s="99">
        <f>SUM(D40:D41)</f>
        <v>1216429</v>
      </c>
      <c r="E39" s="99">
        <f>SUM(E40:E41)</f>
        <v>1215367</v>
      </c>
      <c r="F39" s="100">
        <f>SUM(E39/D39*100)</f>
        <v>99.91269527444676</v>
      </c>
    </row>
    <row r="40" spans="2:7" ht="15">
      <c r="B40" s="127"/>
      <c r="C40" s="44" t="s">
        <v>116</v>
      </c>
      <c r="D40" s="95">
        <v>1192129</v>
      </c>
      <c r="E40" s="102">
        <v>1191583</v>
      </c>
      <c r="F40" s="126"/>
      <c r="G40" s="74"/>
    </row>
    <row r="41" spans="2:7" ht="15">
      <c r="B41" s="128"/>
      <c r="C41" s="44" t="s">
        <v>117</v>
      </c>
      <c r="D41" s="102">
        <v>24300</v>
      </c>
      <c r="E41" s="102">
        <v>23784</v>
      </c>
      <c r="F41" s="129"/>
      <c r="G41" s="74"/>
    </row>
    <row r="42" spans="2:7" ht="15">
      <c r="B42" s="130" t="s">
        <v>94</v>
      </c>
      <c r="C42" s="131" t="s">
        <v>118</v>
      </c>
      <c r="D42" s="132">
        <v>4372217</v>
      </c>
      <c r="E42" s="132">
        <v>4202968</v>
      </c>
      <c r="F42" s="133">
        <f>SUM(E42/D42*100)</f>
        <v>96.12898902318892</v>
      </c>
      <c r="G42" s="74"/>
    </row>
    <row r="43" spans="2:6" ht="15">
      <c r="B43" s="58"/>
      <c r="C43" s="4"/>
      <c r="D43" s="4"/>
      <c r="E43" s="4"/>
      <c r="F43" s="58"/>
    </row>
  </sheetData>
  <mergeCells count="19">
    <mergeCell ref="C2:D2"/>
    <mergeCell ref="B6:B7"/>
    <mergeCell ref="C6:C7"/>
    <mergeCell ref="D6:D7"/>
    <mergeCell ref="E6:E7"/>
    <mergeCell ref="F6:F7"/>
    <mergeCell ref="D19:D21"/>
    <mergeCell ref="E19:E21"/>
    <mergeCell ref="D22:D23"/>
    <mergeCell ref="E22:E23"/>
    <mergeCell ref="D24:D26"/>
    <mergeCell ref="E24:E26"/>
    <mergeCell ref="D27:D29"/>
    <mergeCell ref="E27:E29"/>
    <mergeCell ref="B36:B37"/>
    <mergeCell ref="C36:C37"/>
    <mergeCell ref="D36:D37"/>
    <mergeCell ref="E36:E37"/>
    <mergeCell ref="F36:F37"/>
  </mergeCells>
  <printOptions/>
  <pageMargins left="0.3201388888888889" right="0.1798611111111111" top="0.7298611111111112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7"/>
  <sheetViews>
    <sheetView tabSelected="1" workbookViewId="0" topLeftCell="A111">
      <selection activeCell="C120" sqref="C120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49.125" style="0" customWidth="1"/>
    <col min="4" max="4" width="11.25390625" style="0" customWidth="1"/>
    <col min="5" max="5" width="10.25390625" style="0" customWidth="1"/>
    <col min="6" max="6" width="6.50390625" style="0" customWidth="1"/>
  </cols>
  <sheetData>
    <row r="1" spans="1:6" ht="26.25" customHeight="1">
      <c r="A1" s="134"/>
      <c r="B1" s="134"/>
      <c r="C1" s="134"/>
      <c r="D1" s="134"/>
      <c r="E1" s="1" t="s">
        <v>119</v>
      </c>
      <c r="F1" s="134"/>
    </row>
    <row r="2" spans="2:6" ht="25.5" customHeight="1">
      <c r="B2" s="3" t="s">
        <v>120</v>
      </c>
      <c r="C2" s="135" t="s">
        <v>121</v>
      </c>
      <c r="D2" s="134"/>
      <c r="E2" s="134"/>
      <c r="F2" s="134"/>
    </row>
    <row r="3" spans="1:6" ht="12.75">
      <c r="A3" s="136"/>
      <c r="B3" s="136"/>
      <c r="C3" s="136"/>
      <c r="D3" s="136"/>
      <c r="E3" s="136"/>
      <c r="F3" s="136"/>
    </row>
    <row r="4" spans="1:6" ht="15">
      <c r="A4" s="137"/>
      <c r="B4" s="7"/>
      <c r="C4" s="138"/>
      <c r="D4" s="8" t="s">
        <v>3</v>
      </c>
      <c r="E4" s="7" t="s">
        <v>122</v>
      </c>
      <c r="F4" s="139"/>
    </row>
    <row r="5" spans="1:6" ht="15">
      <c r="A5" s="140" t="s">
        <v>5</v>
      </c>
      <c r="B5" s="11" t="s">
        <v>123</v>
      </c>
      <c r="C5" s="11" t="s">
        <v>6</v>
      </c>
      <c r="D5" s="12" t="s">
        <v>7</v>
      </c>
      <c r="E5" s="13" t="s">
        <v>124</v>
      </c>
      <c r="F5" s="141" t="s">
        <v>9</v>
      </c>
    </row>
    <row r="6" spans="1:6" ht="9" customHeight="1">
      <c r="A6" s="142"/>
      <c r="B6" s="143"/>
      <c r="C6" s="16"/>
      <c r="D6" s="144"/>
      <c r="E6" s="16"/>
      <c r="F6" s="145"/>
    </row>
    <row r="7" spans="1:6" ht="15.75" customHeight="1">
      <c r="A7" s="146" t="s">
        <v>10</v>
      </c>
      <c r="B7" s="147"/>
      <c r="C7" s="31" t="s">
        <v>11</v>
      </c>
      <c r="D7" s="32">
        <f>SUM(D8+D13+D16)</f>
        <v>234030</v>
      </c>
      <c r="E7" s="32">
        <f>SUM(E8+E13+E16)</f>
        <v>206882</v>
      </c>
      <c r="F7" s="148">
        <f>E7/D7*100</f>
        <v>88.39977780626415</v>
      </c>
    </row>
    <row r="8" spans="1:6" ht="9" customHeight="1">
      <c r="A8" s="149"/>
      <c r="B8" s="150" t="s">
        <v>125</v>
      </c>
      <c r="C8" s="151" t="s">
        <v>126</v>
      </c>
      <c r="D8" s="58">
        <v>219530</v>
      </c>
      <c r="E8" s="58">
        <v>195849</v>
      </c>
      <c r="F8" s="152">
        <v>89.2</v>
      </c>
    </row>
    <row r="9" spans="1:6" ht="7.5" customHeight="1">
      <c r="A9" s="149"/>
      <c r="B9" s="150"/>
      <c r="C9" s="151"/>
      <c r="D9" s="58"/>
      <c r="E9" s="58"/>
      <c r="F9" s="152"/>
    </row>
    <row r="10" spans="1:6" ht="15">
      <c r="A10" s="149"/>
      <c r="B10" s="153"/>
      <c r="C10" s="41" t="s">
        <v>127</v>
      </c>
      <c r="D10" s="27">
        <v>189530</v>
      </c>
      <c r="E10" s="27">
        <v>189208</v>
      </c>
      <c r="F10" s="152"/>
    </row>
    <row r="11" spans="1:6" ht="15">
      <c r="A11" s="149"/>
      <c r="B11" s="153"/>
      <c r="C11" s="41" t="s">
        <v>128</v>
      </c>
      <c r="D11" s="27">
        <v>30000</v>
      </c>
      <c r="E11" s="27">
        <v>6641</v>
      </c>
      <c r="F11" s="152"/>
    </row>
    <row r="12" spans="1:6" ht="15">
      <c r="A12" s="149"/>
      <c r="B12" s="153"/>
      <c r="C12" s="41" t="s">
        <v>129</v>
      </c>
      <c r="D12" s="26">
        <v>30000</v>
      </c>
      <c r="E12" s="26">
        <v>6641</v>
      </c>
      <c r="F12" s="152"/>
    </row>
    <row r="13" spans="1:6" ht="15">
      <c r="A13" s="149"/>
      <c r="B13" s="150" t="s">
        <v>130</v>
      </c>
      <c r="C13" s="151" t="s">
        <v>131</v>
      </c>
      <c r="D13" s="154">
        <f>SUM(D14)</f>
        <v>6000</v>
      </c>
      <c r="E13" s="154">
        <f>SUM(E14)</f>
        <v>5712</v>
      </c>
      <c r="F13" s="155">
        <f>E13/D13*100</f>
        <v>95.19999999999999</v>
      </c>
    </row>
    <row r="14" spans="1:6" ht="15">
      <c r="A14" s="149"/>
      <c r="B14" s="153"/>
      <c r="C14" s="41" t="s">
        <v>128</v>
      </c>
      <c r="D14" s="27">
        <v>6000</v>
      </c>
      <c r="E14" s="27">
        <v>5712</v>
      </c>
      <c r="F14" s="152"/>
    </row>
    <row r="15" spans="1:6" ht="15">
      <c r="A15" s="149"/>
      <c r="B15" s="153"/>
      <c r="C15" s="41" t="s">
        <v>129</v>
      </c>
      <c r="D15" s="27">
        <v>6000</v>
      </c>
      <c r="E15" s="26">
        <v>5712</v>
      </c>
      <c r="F15" s="152"/>
    </row>
    <row r="16" spans="1:6" ht="15">
      <c r="A16" s="149"/>
      <c r="B16" s="150" t="s">
        <v>132</v>
      </c>
      <c r="C16" s="151" t="s">
        <v>133</v>
      </c>
      <c r="D16" s="154">
        <f>SUM(D17)</f>
        <v>8500</v>
      </c>
      <c r="E16" s="154">
        <f>SUM(E17)</f>
        <v>5321</v>
      </c>
      <c r="F16" s="155">
        <f>E16/D16*100</f>
        <v>62.6</v>
      </c>
    </row>
    <row r="17" spans="1:6" ht="15">
      <c r="A17" s="149"/>
      <c r="B17" s="153"/>
      <c r="C17" s="41" t="s">
        <v>128</v>
      </c>
      <c r="D17" s="27">
        <v>8500</v>
      </c>
      <c r="E17" s="27">
        <v>5321</v>
      </c>
      <c r="F17" s="152"/>
    </row>
    <row r="18" spans="1:6" ht="15">
      <c r="A18" s="149"/>
      <c r="B18" s="153"/>
      <c r="C18" s="41" t="s">
        <v>129</v>
      </c>
      <c r="D18" s="27">
        <v>8500</v>
      </c>
      <c r="E18" s="27">
        <v>5321</v>
      </c>
      <c r="F18" s="152"/>
    </row>
    <row r="19" spans="1:6" ht="15">
      <c r="A19" s="146">
        <v>400</v>
      </c>
      <c r="B19" s="147"/>
      <c r="C19" s="31" t="s">
        <v>17</v>
      </c>
      <c r="D19" s="32">
        <f>SUM(D21)</f>
        <v>58903</v>
      </c>
      <c r="E19" s="32">
        <f>SUM(E21)</f>
        <v>53662</v>
      </c>
      <c r="F19" s="148">
        <f>E19/D19*100</f>
        <v>91.10232076464696</v>
      </c>
    </row>
    <row r="20" spans="1:6" ht="15">
      <c r="A20" s="156"/>
      <c r="B20" s="147"/>
      <c r="C20" s="31" t="s">
        <v>134</v>
      </c>
      <c r="D20" s="157"/>
      <c r="E20" s="157"/>
      <c r="F20" s="49"/>
    </row>
    <row r="21" spans="1:6" ht="15">
      <c r="A21" s="149"/>
      <c r="B21" s="150">
        <v>40002</v>
      </c>
      <c r="C21" s="158" t="s">
        <v>135</v>
      </c>
      <c r="D21" s="154">
        <f>SUM(D22)</f>
        <v>58903</v>
      </c>
      <c r="E21" s="154">
        <f>SUM(E22)</f>
        <v>53662</v>
      </c>
      <c r="F21" s="155">
        <f>E21/D21*100</f>
        <v>91.10232076464696</v>
      </c>
    </row>
    <row r="22" spans="1:6" ht="15">
      <c r="A22" s="159"/>
      <c r="B22" s="153"/>
      <c r="C22" s="41" t="s">
        <v>128</v>
      </c>
      <c r="D22" s="27">
        <v>58903</v>
      </c>
      <c r="E22" s="27">
        <v>53662</v>
      </c>
      <c r="F22" s="152"/>
    </row>
    <row r="23" spans="1:6" ht="15">
      <c r="A23" s="160"/>
      <c r="B23" s="161"/>
      <c r="C23" s="41" t="s">
        <v>136</v>
      </c>
      <c r="D23" s="27">
        <v>21626</v>
      </c>
      <c r="E23" s="27">
        <v>21560</v>
      </c>
      <c r="F23" s="152"/>
    </row>
    <row r="24" spans="1:6" ht="15">
      <c r="A24" s="104"/>
      <c r="B24" s="162"/>
      <c r="C24" s="41" t="s">
        <v>129</v>
      </c>
      <c r="D24" s="27">
        <v>37277</v>
      </c>
      <c r="E24" s="27">
        <v>32102</v>
      </c>
      <c r="F24" s="152"/>
    </row>
    <row r="25" spans="1:6" ht="15">
      <c r="A25" s="146">
        <v>600</v>
      </c>
      <c r="B25" s="147"/>
      <c r="C25" s="31" t="s">
        <v>20</v>
      </c>
      <c r="D25" s="32">
        <f>SUM(D26)</f>
        <v>896534</v>
      </c>
      <c r="E25" s="32">
        <f>SUM(E26)</f>
        <v>894441</v>
      </c>
      <c r="F25" s="148">
        <f>E25/D25*100</f>
        <v>99.76654538478184</v>
      </c>
    </row>
    <row r="26" spans="1:6" ht="15">
      <c r="A26" s="149"/>
      <c r="B26" s="150">
        <v>60016</v>
      </c>
      <c r="C26" s="151" t="s">
        <v>137</v>
      </c>
      <c r="D26" s="154">
        <f>SUM(D27+D28)</f>
        <v>896534</v>
      </c>
      <c r="E26" s="154">
        <f>SUM(E27+E28)</f>
        <v>894441</v>
      </c>
      <c r="F26" s="155">
        <f>E26/D26*100</f>
        <v>99.76654538478184</v>
      </c>
    </row>
    <row r="27" spans="1:6" ht="15">
      <c r="A27" s="104"/>
      <c r="B27" s="153"/>
      <c r="C27" s="41" t="s">
        <v>127</v>
      </c>
      <c r="D27" s="27">
        <v>794450</v>
      </c>
      <c r="E27" s="27">
        <v>794359</v>
      </c>
      <c r="F27" s="152"/>
    </row>
    <row r="28" spans="1:6" ht="15">
      <c r="A28" s="104"/>
      <c r="B28" s="153"/>
      <c r="C28" s="41" t="s">
        <v>128</v>
      </c>
      <c r="D28" s="27">
        <v>102084</v>
      </c>
      <c r="E28" s="27">
        <v>100082</v>
      </c>
      <c r="F28" s="152"/>
    </row>
    <row r="29" spans="1:6" ht="15">
      <c r="A29" s="159"/>
      <c r="B29" s="153"/>
      <c r="C29" s="41" t="s">
        <v>136</v>
      </c>
      <c r="D29" s="27">
        <v>34216</v>
      </c>
      <c r="E29" s="27">
        <v>34216</v>
      </c>
      <c r="F29" s="152"/>
    </row>
    <row r="30" spans="1:6" ht="15">
      <c r="A30" s="159"/>
      <c r="B30" s="153"/>
      <c r="C30" s="41" t="s">
        <v>129</v>
      </c>
      <c r="D30" s="27">
        <v>67868</v>
      </c>
      <c r="E30" s="27">
        <v>65866</v>
      </c>
      <c r="F30" s="152"/>
    </row>
    <row r="31" spans="1:6" ht="14.25" customHeight="1">
      <c r="A31" s="146">
        <v>700</v>
      </c>
      <c r="B31" s="163"/>
      <c r="C31" s="31" t="s">
        <v>22</v>
      </c>
      <c r="D31" s="32">
        <f>SUM(D32)</f>
        <v>74000</v>
      </c>
      <c r="E31" s="32">
        <f>SUM(E32)</f>
        <v>67704</v>
      </c>
      <c r="F31" s="148">
        <f>E31/D31*100</f>
        <v>91.4918918918919</v>
      </c>
    </row>
    <row r="32" spans="1:6" ht="15">
      <c r="A32" s="149"/>
      <c r="B32" s="150">
        <v>70005</v>
      </c>
      <c r="C32" s="151" t="s">
        <v>138</v>
      </c>
      <c r="D32" s="59">
        <f>SUM(D33:D34)</f>
        <v>74000</v>
      </c>
      <c r="E32" s="59">
        <f>SUM(E33:E34)</f>
        <v>67704</v>
      </c>
      <c r="F32" s="155">
        <f>E32/D32*100</f>
        <v>91.4918918918919</v>
      </c>
    </row>
    <row r="33" spans="1:6" ht="15">
      <c r="A33" s="149"/>
      <c r="B33" s="150"/>
      <c r="C33" s="41" t="s">
        <v>127</v>
      </c>
      <c r="D33" s="27">
        <v>9000</v>
      </c>
      <c r="E33" s="27">
        <v>8880</v>
      </c>
      <c r="F33" s="155"/>
    </row>
    <row r="34" spans="1:6" ht="15">
      <c r="A34" s="104"/>
      <c r="B34" s="161"/>
      <c r="C34" s="41" t="s">
        <v>128</v>
      </c>
      <c r="D34" s="27">
        <v>65000</v>
      </c>
      <c r="E34" s="27">
        <v>58824</v>
      </c>
      <c r="F34" s="152"/>
    </row>
    <row r="35" spans="1:6" ht="15">
      <c r="A35" s="104"/>
      <c r="B35" s="161"/>
      <c r="C35" s="41" t="s">
        <v>129</v>
      </c>
      <c r="D35" s="27">
        <v>65000</v>
      </c>
      <c r="E35" s="27">
        <v>58824</v>
      </c>
      <c r="F35" s="152"/>
    </row>
    <row r="36" spans="1:6" ht="13.5" customHeight="1">
      <c r="A36" s="146">
        <v>710</v>
      </c>
      <c r="B36" s="164"/>
      <c r="C36" s="31" t="s">
        <v>139</v>
      </c>
      <c r="D36" s="32">
        <f>SUM(D37)</f>
        <v>40000</v>
      </c>
      <c r="E36" s="32">
        <f>SUM(E37)</f>
        <v>22348</v>
      </c>
      <c r="F36" s="148">
        <f>E36/D36*100</f>
        <v>55.87</v>
      </c>
    </row>
    <row r="37" spans="1:6" ht="15">
      <c r="A37" s="149"/>
      <c r="B37" s="150">
        <v>71004</v>
      </c>
      <c r="C37" s="151" t="s">
        <v>140</v>
      </c>
      <c r="D37" s="154">
        <f>SUM(D38)</f>
        <v>40000</v>
      </c>
      <c r="E37" s="154">
        <f>SUM(E38)</f>
        <v>22348</v>
      </c>
      <c r="F37" s="155">
        <f>E37/D37*100</f>
        <v>55.87</v>
      </c>
    </row>
    <row r="38" spans="1:6" ht="15">
      <c r="A38" s="104"/>
      <c r="B38" s="161"/>
      <c r="C38" s="41" t="s">
        <v>128</v>
      </c>
      <c r="D38" s="27">
        <f>SUM(D39:D40)</f>
        <v>40000</v>
      </c>
      <c r="E38" s="27">
        <f>SUM(E39:E40)</f>
        <v>22348</v>
      </c>
      <c r="F38" s="152"/>
    </row>
    <row r="39" spans="1:6" ht="15">
      <c r="A39" s="104"/>
      <c r="B39" s="161"/>
      <c r="C39" s="41" t="s">
        <v>136</v>
      </c>
      <c r="D39" s="27">
        <v>6500</v>
      </c>
      <c r="E39" s="27">
        <v>6500</v>
      </c>
      <c r="F39" s="152"/>
    </row>
    <row r="40" spans="1:6" ht="14.25" customHeight="1">
      <c r="A40" s="104"/>
      <c r="B40" s="161"/>
      <c r="C40" s="41" t="s">
        <v>129</v>
      </c>
      <c r="D40" s="27">
        <v>33500</v>
      </c>
      <c r="E40" s="26">
        <v>15848</v>
      </c>
      <c r="F40" s="152"/>
    </row>
    <row r="41" spans="1:6" ht="14.25" customHeight="1">
      <c r="A41" s="146">
        <v>750</v>
      </c>
      <c r="B41" s="147"/>
      <c r="C41" s="31" t="s">
        <v>27</v>
      </c>
      <c r="D41" s="32">
        <f>SUM(D42+D46+D50+D55+D60+D64)</f>
        <v>949142</v>
      </c>
      <c r="E41" s="32">
        <f>SUM(E42+E46+E50+E55+E60+E64)</f>
        <v>935816</v>
      </c>
      <c r="F41" s="148">
        <f>E41/D41*100</f>
        <v>98.59599511980294</v>
      </c>
    </row>
    <row r="42" spans="1:6" ht="15">
      <c r="A42" s="149"/>
      <c r="B42" s="150">
        <v>75011</v>
      </c>
      <c r="C42" s="158" t="s">
        <v>141</v>
      </c>
      <c r="D42" s="154">
        <f>SUM(D43)</f>
        <v>44915</v>
      </c>
      <c r="E42" s="154">
        <f>SUM(E43)</f>
        <v>44205</v>
      </c>
      <c r="F42" s="155">
        <f>E42/D42*100</f>
        <v>98.41923633530001</v>
      </c>
    </row>
    <row r="43" spans="1:6" ht="15">
      <c r="A43" s="160"/>
      <c r="B43" s="161"/>
      <c r="C43" s="41" t="s">
        <v>128</v>
      </c>
      <c r="D43" s="27">
        <f>SUM(D44:D45)</f>
        <v>44915</v>
      </c>
      <c r="E43" s="27">
        <f>SUM(E44:E45)</f>
        <v>44205</v>
      </c>
      <c r="F43" s="152"/>
    </row>
    <row r="44" spans="1:6" ht="15">
      <c r="A44" s="159"/>
      <c r="B44" s="153"/>
      <c r="C44" s="41" t="s">
        <v>136</v>
      </c>
      <c r="D44" s="27">
        <v>36987</v>
      </c>
      <c r="E44" s="27">
        <v>36869</v>
      </c>
      <c r="F44" s="152"/>
    </row>
    <row r="45" spans="1:6" ht="14.25" customHeight="1">
      <c r="A45" s="159"/>
      <c r="B45" s="153"/>
      <c r="C45" s="41" t="s">
        <v>129</v>
      </c>
      <c r="D45" s="27">
        <v>7928</v>
      </c>
      <c r="E45" s="27">
        <v>7336</v>
      </c>
      <c r="F45" s="152"/>
    </row>
    <row r="46" spans="1:6" ht="12.75" customHeight="1">
      <c r="A46" s="149"/>
      <c r="B46" s="150">
        <v>75022</v>
      </c>
      <c r="C46" s="151" t="s">
        <v>142</v>
      </c>
      <c r="D46" s="154">
        <f>SUM(D47)</f>
        <v>28600</v>
      </c>
      <c r="E46" s="154">
        <f>SUM(E47)</f>
        <v>28577</v>
      </c>
      <c r="F46" s="155">
        <f>E46/D46*100</f>
        <v>99.91958041958043</v>
      </c>
    </row>
    <row r="47" spans="1:6" ht="15">
      <c r="A47" s="159"/>
      <c r="B47" s="153"/>
      <c r="C47" s="41" t="s">
        <v>128</v>
      </c>
      <c r="D47" s="27">
        <v>28600</v>
      </c>
      <c r="E47" s="27">
        <v>28577</v>
      </c>
      <c r="F47" s="152"/>
    </row>
    <row r="48" spans="1:6" ht="12.75" customHeight="1">
      <c r="A48" s="165"/>
      <c r="B48" s="166"/>
      <c r="C48" s="167" t="s">
        <v>129</v>
      </c>
      <c r="D48" s="55">
        <v>28600</v>
      </c>
      <c r="E48" s="55">
        <v>28577</v>
      </c>
      <c r="F48" s="168"/>
    </row>
    <row r="49" spans="1:6" ht="11.25" customHeight="1">
      <c r="A49" s="153"/>
      <c r="B49" s="153"/>
      <c r="C49" s="169"/>
      <c r="D49" s="59"/>
      <c r="E49" s="59"/>
      <c r="F49" s="136"/>
    </row>
    <row r="50" spans="1:6" ht="15">
      <c r="A50" s="170"/>
      <c r="B50" s="171">
        <v>75023</v>
      </c>
      <c r="C50" s="172" t="s">
        <v>143</v>
      </c>
      <c r="D50" s="173">
        <f>SUM(D51:D52)</f>
        <v>835577</v>
      </c>
      <c r="E50" s="173">
        <f>SUM(E51:E52)</f>
        <v>826283</v>
      </c>
      <c r="F50" s="174">
        <f>E50/D50*100</f>
        <v>98.88771471689623</v>
      </c>
    </row>
    <row r="51" spans="1:6" ht="15">
      <c r="A51" s="149"/>
      <c r="B51" s="153"/>
      <c r="C51" s="41" t="s">
        <v>127</v>
      </c>
      <c r="D51" s="27">
        <v>187500</v>
      </c>
      <c r="E51" s="27">
        <v>187017</v>
      </c>
      <c r="F51" s="152"/>
    </row>
    <row r="52" spans="1:6" ht="15">
      <c r="A52" s="159"/>
      <c r="B52" s="153"/>
      <c r="C52" s="41" t="s">
        <v>128</v>
      </c>
      <c r="D52" s="27">
        <f>SUM(D53:D54)</f>
        <v>648077</v>
      </c>
      <c r="E52" s="27">
        <f>SUM(E53:E54)</f>
        <v>639266</v>
      </c>
      <c r="F52" s="152"/>
    </row>
    <row r="53" spans="1:6" ht="15">
      <c r="A53" s="159"/>
      <c r="B53" s="153"/>
      <c r="C53" s="41" t="s">
        <v>136</v>
      </c>
      <c r="D53" s="27">
        <v>467414</v>
      </c>
      <c r="E53" s="27">
        <v>462706</v>
      </c>
      <c r="F53" s="152"/>
    </row>
    <row r="54" spans="1:6" ht="15">
      <c r="A54" s="159"/>
      <c r="B54" s="153"/>
      <c r="C54" s="41" t="s">
        <v>129</v>
      </c>
      <c r="D54" s="27">
        <v>180663</v>
      </c>
      <c r="E54" s="27">
        <v>176560</v>
      </c>
      <c r="F54" s="152"/>
    </row>
    <row r="55" spans="1:6" ht="15">
      <c r="A55" s="149"/>
      <c r="B55" s="150">
        <v>75053</v>
      </c>
      <c r="C55" s="151" t="s">
        <v>144</v>
      </c>
      <c r="D55" s="154">
        <f>SUM(D58)</f>
        <v>6000</v>
      </c>
      <c r="E55" s="154">
        <f>SUM(E58)</f>
        <v>5755</v>
      </c>
      <c r="F55" s="155">
        <f>E55/D55*100</f>
        <v>95.91666666666666</v>
      </c>
    </row>
    <row r="56" spans="1:6" ht="15">
      <c r="A56" s="149"/>
      <c r="B56" s="150"/>
      <c r="C56" s="151" t="s">
        <v>145</v>
      </c>
      <c r="D56" s="154"/>
      <c r="E56" s="154"/>
      <c r="F56" s="175"/>
    </row>
    <row r="57" spans="1:6" ht="15">
      <c r="A57" s="149"/>
      <c r="B57" s="150"/>
      <c r="C57" s="151" t="s">
        <v>146</v>
      </c>
      <c r="D57" s="154"/>
      <c r="E57" s="154"/>
      <c r="F57" s="175"/>
    </row>
    <row r="58" spans="1:6" ht="15">
      <c r="A58" s="159"/>
      <c r="B58" s="153"/>
      <c r="C58" s="41" t="s">
        <v>128</v>
      </c>
      <c r="D58" s="27">
        <f>SUM(D59)</f>
        <v>6000</v>
      </c>
      <c r="E58" s="27">
        <f>SUM(E59)</f>
        <v>5755</v>
      </c>
      <c r="F58" s="152"/>
    </row>
    <row r="59" spans="1:6" ht="15">
      <c r="A59" s="159"/>
      <c r="B59" s="153"/>
      <c r="C59" s="41" t="s">
        <v>129</v>
      </c>
      <c r="D59" s="27">
        <v>6000</v>
      </c>
      <c r="E59" s="27">
        <v>5755</v>
      </c>
      <c r="F59" s="152"/>
    </row>
    <row r="60" spans="1:6" ht="15">
      <c r="A60" s="149"/>
      <c r="B60" s="150">
        <v>75075</v>
      </c>
      <c r="C60" s="151" t="s">
        <v>147</v>
      </c>
      <c r="D60" s="154">
        <f>SUM(D61)</f>
        <v>22050</v>
      </c>
      <c r="E60" s="154">
        <f>SUM(E61)</f>
        <v>20166</v>
      </c>
      <c r="F60" s="175"/>
    </row>
    <row r="61" spans="1:6" ht="15">
      <c r="A61" s="159"/>
      <c r="B61" s="153"/>
      <c r="C61" s="41" t="s">
        <v>128</v>
      </c>
      <c r="D61" s="27">
        <f>SUM(D62:D63)</f>
        <v>22050</v>
      </c>
      <c r="E61" s="27">
        <f>SUM(E62:E63)</f>
        <v>20166</v>
      </c>
      <c r="F61" s="152"/>
    </row>
    <row r="62" spans="1:6" ht="15">
      <c r="A62" s="159"/>
      <c r="B62" s="153"/>
      <c r="C62" s="41" t="s">
        <v>136</v>
      </c>
      <c r="D62" s="27">
        <v>1600</v>
      </c>
      <c r="E62" s="27">
        <v>940</v>
      </c>
      <c r="F62" s="152"/>
    </row>
    <row r="63" spans="1:6" ht="15">
      <c r="A63" s="159"/>
      <c r="B63" s="153"/>
      <c r="C63" s="41" t="s">
        <v>129</v>
      </c>
      <c r="D63" s="27">
        <v>20450</v>
      </c>
      <c r="E63" s="27">
        <v>19226</v>
      </c>
      <c r="F63" s="152"/>
    </row>
    <row r="64" spans="1:6" ht="15">
      <c r="A64" s="149"/>
      <c r="B64" s="150">
        <v>75095</v>
      </c>
      <c r="C64" s="151" t="s">
        <v>133</v>
      </c>
      <c r="D64" s="154">
        <f>SUM(D65)</f>
        <v>12000</v>
      </c>
      <c r="E64" s="154">
        <f>SUM(E65)</f>
        <v>10830</v>
      </c>
      <c r="F64" s="155">
        <f>E64/D64*100</f>
        <v>90.25</v>
      </c>
    </row>
    <row r="65" spans="1:6" ht="15">
      <c r="A65" s="159"/>
      <c r="B65" s="153"/>
      <c r="C65" s="41" t="s">
        <v>128</v>
      </c>
      <c r="D65" s="27">
        <f>SUM(D66)</f>
        <v>12000</v>
      </c>
      <c r="E65" s="27">
        <f>SUM(E66)</f>
        <v>10830</v>
      </c>
      <c r="F65" s="152"/>
    </row>
    <row r="66" spans="1:6" ht="15">
      <c r="A66" s="159"/>
      <c r="B66" s="153"/>
      <c r="C66" s="41" t="s">
        <v>129</v>
      </c>
      <c r="D66" s="27">
        <v>12000</v>
      </c>
      <c r="E66" s="27">
        <v>10830</v>
      </c>
      <c r="F66" s="152"/>
    </row>
    <row r="67" spans="1:6" ht="15">
      <c r="A67" s="146">
        <v>751</v>
      </c>
      <c r="B67" s="163"/>
      <c r="C67" s="31" t="s">
        <v>148</v>
      </c>
      <c r="D67" s="157"/>
      <c r="E67" s="157"/>
      <c r="F67" s="49"/>
    </row>
    <row r="68" spans="1:6" ht="15">
      <c r="A68" s="176"/>
      <c r="B68" s="163"/>
      <c r="C68" s="31" t="s">
        <v>149</v>
      </c>
      <c r="D68" s="32">
        <f>SUM(D70+D74+D78+D82)</f>
        <v>42579</v>
      </c>
      <c r="E68" s="32">
        <f>SUM(E70+E74+E78+E82)</f>
        <v>39294</v>
      </c>
      <c r="F68" s="148">
        <f>E68/D68*100</f>
        <v>92.284929190446</v>
      </c>
    </row>
    <row r="69" spans="1:6" ht="15">
      <c r="A69" s="146"/>
      <c r="B69" s="31"/>
      <c r="C69" s="31" t="s">
        <v>150</v>
      </c>
      <c r="D69" s="157"/>
      <c r="E69" s="157"/>
      <c r="F69" s="49"/>
    </row>
    <row r="70" spans="1:6" ht="15">
      <c r="A70" s="149"/>
      <c r="B70" s="150">
        <v>75101</v>
      </c>
      <c r="C70" s="151" t="s">
        <v>148</v>
      </c>
      <c r="D70" s="158">
        <f>SUM(D72)</f>
        <v>494</v>
      </c>
      <c r="E70" s="158">
        <f>SUM(E72)</f>
        <v>494</v>
      </c>
      <c r="F70" s="155">
        <f>E70/D70*100</f>
        <v>100</v>
      </c>
    </row>
    <row r="71" spans="1:6" ht="15">
      <c r="A71" s="149"/>
      <c r="B71" s="150"/>
      <c r="C71" s="158" t="s">
        <v>151</v>
      </c>
      <c r="F71" s="177"/>
    </row>
    <row r="72" spans="1:6" ht="15">
      <c r="A72" s="104"/>
      <c r="B72" s="162"/>
      <c r="C72" s="41" t="s">
        <v>128</v>
      </c>
      <c r="D72" s="26">
        <f>SUM(D73)</f>
        <v>494</v>
      </c>
      <c r="E72" s="26">
        <f>SUM(E73)</f>
        <v>494</v>
      </c>
      <c r="F72" s="152"/>
    </row>
    <row r="73" spans="1:6" ht="15">
      <c r="A73" s="104"/>
      <c r="B73" s="162"/>
      <c r="C73" s="41" t="s">
        <v>136</v>
      </c>
      <c r="D73" s="26">
        <v>494</v>
      </c>
      <c r="E73" s="26">
        <v>494</v>
      </c>
      <c r="F73" s="152"/>
    </row>
    <row r="74" spans="1:6" ht="15">
      <c r="A74" s="149"/>
      <c r="B74" s="150">
        <v>75107</v>
      </c>
      <c r="C74" s="151" t="s">
        <v>152</v>
      </c>
      <c r="D74" s="158">
        <f>SUM(D75)</f>
        <v>14469</v>
      </c>
      <c r="E74" s="158">
        <f>SUM(E75)</f>
        <v>13723</v>
      </c>
      <c r="F74" s="178"/>
    </row>
    <row r="75" spans="1:6" ht="15">
      <c r="A75" s="104"/>
      <c r="B75" s="162"/>
      <c r="C75" s="41" t="s">
        <v>128</v>
      </c>
      <c r="D75" s="26">
        <f>SUM(D76:D77)</f>
        <v>14469</v>
      </c>
      <c r="E75" s="26">
        <f>SUM(E76:E77)</f>
        <v>13723</v>
      </c>
      <c r="F75" s="152"/>
    </row>
    <row r="76" spans="1:6" ht="15">
      <c r="A76" s="104"/>
      <c r="B76" s="162"/>
      <c r="C76" s="41" t="s">
        <v>136</v>
      </c>
      <c r="D76" s="26">
        <v>2260</v>
      </c>
      <c r="E76" s="26">
        <v>2259</v>
      </c>
      <c r="F76" s="152"/>
    </row>
    <row r="77" spans="1:6" ht="15">
      <c r="A77" s="104"/>
      <c r="B77" s="162"/>
      <c r="C77" s="41" t="s">
        <v>129</v>
      </c>
      <c r="D77" s="26">
        <v>12209</v>
      </c>
      <c r="E77" s="26">
        <v>11464</v>
      </c>
      <c r="F77" s="152"/>
    </row>
    <row r="78" spans="1:6" ht="15">
      <c r="A78" s="149"/>
      <c r="B78" s="150">
        <v>75108</v>
      </c>
      <c r="C78" s="151" t="s">
        <v>153</v>
      </c>
      <c r="D78" s="158">
        <f>SUM(D79)</f>
        <v>8918</v>
      </c>
      <c r="E78" s="158">
        <f>SUM(E79)</f>
        <v>8638</v>
      </c>
      <c r="F78" s="175"/>
    </row>
    <row r="79" spans="1:6" ht="15">
      <c r="A79" s="104"/>
      <c r="B79" s="162"/>
      <c r="C79" s="41" t="s">
        <v>128</v>
      </c>
      <c r="D79" s="26">
        <f>SUM(D80:D81)</f>
        <v>8918</v>
      </c>
      <c r="E79" s="26">
        <f>SUM(E80:E81)</f>
        <v>8638</v>
      </c>
      <c r="F79" s="152"/>
    </row>
    <row r="80" spans="1:6" ht="15">
      <c r="A80" s="104"/>
      <c r="B80" s="162"/>
      <c r="C80" s="41" t="s">
        <v>136</v>
      </c>
      <c r="D80" s="26">
        <v>1798</v>
      </c>
      <c r="E80" s="26">
        <v>1797</v>
      </c>
      <c r="F80" s="152"/>
    </row>
    <row r="81" spans="1:6" ht="15">
      <c r="A81" s="104"/>
      <c r="B81" s="162"/>
      <c r="C81" s="41" t="s">
        <v>129</v>
      </c>
      <c r="D81" s="26">
        <v>7120</v>
      </c>
      <c r="E81" s="26">
        <v>6841</v>
      </c>
      <c r="F81" s="152"/>
    </row>
    <row r="82" spans="1:6" ht="15">
      <c r="A82" s="149"/>
      <c r="B82" s="150">
        <v>75109</v>
      </c>
      <c r="C82" s="151" t="s">
        <v>144</v>
      </c>
      <c r="D82" s="158">
        <f>SUM(D85)</f>
        <v>18698</v>
      </c>
      <c r="E82" s="158">
        <f>SUM(E85)</f>
        <v>16439</v>
      </c>
      <c r="F82" s="175"/>
    </row>
    <row r="83" spans="1:6" ht="15">
      <c r="A83" s="104"/>
      <c r="B83" s="179"/>
      <c r="C83" s="151" t="s">
        <v>145</v>
      </c>
      <c r="D83" s="158"/>
      <c r="E83" s="158"/>
      <c r="F83" s="152"/>
    </row>
    <row r="84" spans="1:6" ht="15">
      <c r="A84" s="104"/>
      <c r="B84" s="179"/>
      <c r="C84" s="151" t="s">
        <v>146</v>
      </c>
      <c r="D84" s="158"/>
      <c r="E84" s="158"/>
      <c r="F84" s="152"/>
    </row>
    <row r="85" spans="1:6" ht="15">
      <c r="A85" s="104"/>
      <c r="B85" s="162"/>
      <c r="C85" s="41" t="s">
        <v>128</v>
      </c>
      <c r="D85" s="26">
        <f>SUM(D86:D87)</f>
        <v>18698</v>
      </c>
      <c r="E85" s="26">
        <f>SUM(E86:E87)</f>
        <v>16439</v>
      </c>
      <c r="F85" s="152"/>
    </row>
    <row r="86" spans="1:6" ht="15">
      <c r="A86" s="104"/>
      <c r="B86" s="162"/>
      <c r="C86" s="41" t="s">
        <v>136</v>
      </c>
      <c r="D86" s="26">
        <v>863</v>
      </c>
      <c r="E86" s="26">
        <v>863</v>
      </c>
      <c r="F86" s="152"/>
    </row>
    <row r="87" spans="1:6" ht="15">
      <c r="A87" s="104"/>
      <c r="B87" s="162"/>
      <c r="C87" s="41" t="s">
        <v>129</v>
      </c>
      <c r="D87" s="26">
        <v>17835</v>
      </c>
      <c r="E87" s="26">
        <v>15576</v>
      </c>
      <c r="F87" s="152"/>
    </row>
    <row r="88" spans="1:6" ht="15">
      <c r="A88" s="146">
        <v>754</v>
      </c>
      <c r="B88" s="31"/>
      <c r="C88" s="31" t="s">
        <v>36</v>
      </c>
      <c r="D88" s="157"/>
      <c r="E88" s="157"/>
      <c r="F88" s="49"/>
    </row>
    <row r="89" spans="1:6" ht="12.75" customHeight="1">
      <c r="A89" s="176"/>
      <c r="B89" s="147"/>
      <c r="C89" s="31" t="s">
        <v>37</v>
      </c>
      <c r="D89" s="32">
        <f>SUM(D90+D93+D98)</f>
        <v>64949</v>
      </c>
      <c r="E89" s="32">
        <f>SUM(E90+E93+E98)</f>
        <v>64462</v>
      </c>
      <c r="F89" s="148">
        <f>E89/D89*100</f>
        <v>99.25018091117647</v>
      </c>
    </row>
    <row r="90" spans="1:6" ht="15">
      <c r="A90" s="160"/>
      <c r="B90" s="150">
        <v>75403</v>
      </c>
      <c r="C90" s="151" t="s">
        <v>154</v>
      </c>
      <c r="D90" s="158">
        <f>SUM(D91:D91)</f>
        <v>3100</v>
      </c>
      <c r="E90" s="158">
        <f>SUM(E91:E91)</f>
        <v>3099</v>
      </c>
      <c r="F90" s="155">
        <f>E90/D90*100</f>
        <v>99.96774193548387</v>
      </c>
    </row>
    <row r="91" spans="1:6" ht="15">
      <c r="A91" s="160"/>
      <c r="B91" s="153"/>
      <c r="C91" s="41" t="s">
        <v>128</v>
      </c>
      <c r="D91" s="27">
        <v>3100</v>
      </c>
      <c r="E91" s="27">
        <v>3099</v>
      </c>
      <c r="F91" s="152"/>
    </row>
    <row r="92" spans="1:6" ht="15">
      <c r="A92" s="160"/>
      <c r="B92" s="153"/>
      <c r="C92" s="41" t="s">
        <v>129</v>
      </c>
      <c r="D92" s="27">
        <v>3100</v>
      </c>
      <c r="E92" s="27">
        <v>3099</v>
      </c>
      <c r="F92" s="152"/>
    </row>
    <row r="93" spans="1:6" ht="15">
      <c r="A93" s="180"/>
      <c r="B93" s="150">
        <v>75412</v>
      </c>
      <c r="C93" s="151" t="s">
        <v>155</v>
      </c>
      <c r="D93" s="154">
        <f>SUM(D94)</f>
        <v>61349</v>
      </c>
      <c r="E93" s="154">
        <f>SUM(E94)</f>
        <v>60863</v>
      </c>
      <c r="F93" s="155">
        <f>E93/D93*100</f>
        <v>99.20781104826484</v>
      </c>
    </row>
    <row r="94" spans="1:6" ht="15">
      <c r="A94" s="160"/>
      <c r="B94" s="153"/>
      <c r="C94" s="41" t="s">
        <v>128</v>
      </c>
      <c r="D94" s="27">
        <f>SUM(D95:D96)</f>
        <v>61349</v>
      </c>
      <c r="E94" s="27">
        <f>SUM(E95:E96)</f>
        <v>60863</v>
      </c>
      <c r="F94" s="152"/>
    </row>
    <row r="95" spans="1:6" ht="12" customHeight="1">
      <c r="A95" s="160"/>
      <c r="B95" s="153"/>
      <c r="C95" s="41" t="s">
        <v>136</v>
      </c>
      <c r="D95" s="27">
        <v>10599</v>
      </c>
      <c r="E95" s="27">
        <v>10521</v>
      </c>
      <c r="F95" s="152"/>
    </row>
    <row r="96" spans="1:6" ht="12.75" customHeight="1">
      <c r="A96" s="181"/>
      <c r="B96" s="166"/>
      <c r="C96" s="167" t="s">
        <v>129</v>
      </c>
      <c r="D96" s="55">
        <v>50750</v>
      </c>
      <c r="E96" s="55">
        <v>50342</v>
      </c>
      <c r="F96" s="168"/>
    </row>
    <row r="97" spans="1:6" ht="12.75" customHeight="1">
      <c r="A97" s="161"/>
      <c r="B97" s="153"/>
      <c r="C97" s="169"/>
      <c r="D97" s="59"/>
      <c r="E97" s="59"/>
      <c r="F97" s="136"/>
    </row>
    <row r="98" spans="1:6" ht="15">
      <c r="A98" s="182"/>
      <c r="B98" s="171">
        <v>75414</v>
      </c>
      <c r="C98" s="183" t="s">
        <v>156</v>
      </c>
      <c r="D98" s="183">
        <f>SUM(D99)</f>
        <v>500</v>
      </c>
      <c r="E98" s="183">
        <f>SUM(E99)</f>
        <v>500</v>
      </c>
      <c r="F98" s="174">
        <f>E98/D98*100</f>
        <v>100</v>
      </c>
    </row>
    <row r="99" spans="1:6" ht="15">
      <c r="A99" s="104"/>
      <c r="B99" s="161"/>
      <c r="C99" s="41" t="s">
        <v>128</v>
      </c>
      <c r="D99" s="26">
        <v>500</v>
      </c>
      <c r="E99" s="26">
        <v>500</v>
      </c>
      <c r="F99" s="152"/>
    </row>
    <row r="100" spans="1:6" ht="15">
      <c r="A100" s="159"/>
      <c r="B100" s="153"/>
      <c r="C100" s="41" t="s">
        <v>136</v>
      </c>
      <c r="D100" s="26">
        <v>500</v>
      </c>
      <c r="E100" s="26">
        <v>500</v>
      </c>
      <c r="F100" s="152"/>
    </row>
    <row r="101" spans="1:6" ht="15">
      <c r="A101" s="146">
        <v>756</v>
      </c>
      <c r="B101" s="31"/>
      <c r="C101" s="31" t="s">
        <v>157</v>
      </c>
      <c r="D101" s="32">
        <f>SUM(D104)</f>
        <v>27000</v>
      </c>
      <c r="E101" s="32">
        <f>SUM(E104)</f>
        <v>26099</v>
      </c>
      <c r="F101" s="184">
        <f>E101/D101*100</f>
        <v>96.66296296296296</v>
      </c>
    </row>
    <row r="102" spans="1:6" ht="15">
      <c r="A102" s="146"/>
      <c r="B102" s="31"/>
      <c r="C102" s="31" t="s">
        <v>158</v>
      </c>
      <c r="D102" s="34"/>
      <c r="E102" s="34"/>
      <c r="F102" s="184"/>
    </row>
    <row r="103" spans="1:6" ht="15">
      <c r="A103" s="146"/>
      <c r="B103" s="31"/>
      <c r="C103" s="31" t="s">
        <v>41</v>
      </c>
      <c r="D103" s="34"/>
      <c r="E103" s="34"/>
      <c r="F103" s="184"/>
    </row>
    <row r="104" spans="1:6" ht="15">
      <c r="A104" s="149"/>
      <c r="B104" s="150">
        <v>75647</v>
      </c>
      <c r="C104" s="158" t="s">
        <v>159</v>
      </c>
      <c r="D104" s="154">
        <f>SUM(D105)</f>
        <v>27000</v>
      </c>
      <c r="E104" s="154">
        <f>SUM(E105)</f>
        <v>26099</v>
      </c>
      <c r="F104" s="155">
        <f>E104/D104*100</f>
        <v>96.66296296296296</v>
      </c>
    </row>
    <row r="105" spans="1:6" ht="15">
      <c r="A105" s="159"/>
      <c r="B105" s="153"/>
      <c r="C105" s="41" t="s">
        <v>128</v>
      </c>
      <c r="D105" s="27">
        <f>SUM(D106:D107)</f>
        <v>27000</v>
      </c>
      <c r="E105" s="27">
        <f>SUM(E106:E107)</f>
        <v>26099</v>
      </c>
      <c r="F105" s="152"/>
    </row>
    <row r="106" spans="1:6" ht="15">
      <c r="A106" s="159"/>
      <c r="B106" s="153"/>
      <c r="C106" s="41" t="s">
        <v>136</v>
      </c>
      <c r="D106" s="27">
        <v>26000</v>
      </c>
      <c r="E106" s="27">
        <v>25332</v>
      </c>
      <c r="F106" s="152"/>
    </row>
    <row r="107" spans="1:6" ht="15">
      <c r="A107" s="159"/>
      <c r="B107" s="153"/>
      <c r="C107" s="41" t="s">
        <v>129</v>
      </c>
      <c r="D107" s="27">
        <v>1000</v>
      </c>
      <c r="E107" s="27">
        <v>767</v>
      </c>
      <c r="F107" s="152"/>
    </row>
    <row r="108" spans="1:6" ht="15">
      <c r="A108" s="146">
        <v>757</v>
      </c>
      <c r="B108" s="31"/>
      <c r="C108" s="31" t="s">
        <v>160</v>
      </c>
      <c r="D108" s="32">
        <f>SUM(D109)</f>
        <v>12831</v>
      </c>
      <c r="E108" s="32">
        <f>SUM(E109)</f>
        <v>12830</v>
      </c>
      <c r="F108" s="184">
        <f>E108/D108*100</f>
        <v>99.9922063751851</v>
      </c>
    </row>
    <row r="109" spans="1:6" ht="15">
      <c r="A109" s="149"/>
      <c r="B109" s="150">
        <v>75702</v>
      </c>
      <c r="C109" s="158" t="s">
        <v>161</v>
      </c>
      <c r="D109" s="154">
        <f>SUM(D111)</f>
        <v>12831</v>
      </c>
      <c r="E109" s="154">
        <f>SUM(E111)</f>
        <v>12830</v>
      </c>
      <c r="F109" s="155">
        <f>E109/D109*100</f>
        <v>99.9922063751851</v>
      </c>
    </row>
    <row r="110" spans="1:6" ht="15">
      <c r="A110" s="149"/>
      <c r="B110" s="150"/>
      <c r="C110" s="158" t="s">
        <v>162</v>
      </c>
      <c r="D110" s="158"/>
      <c r="E110" s="158"/>
      <c r="F110" s="152"/>
    </row>
    <row r="111" spans="1:6" ht="15">
      <c r="A111" s="159"/>
      <c r="B111" s="153"/>
      <c r="C111" s="41" t="s">
        <v>128</v>
      </c>
      <c r="D111" s="27">
        <v>12831</v>
      </c>
      <c r="E111" s="27">
        <v>12830</v>
      </c>
      <c r="F111" s="152"/>
    </row>
    <row r="112" spans="1:6" ht="15">
      <c r="A112" s="159"/>
      <c r="B112" s="153"/>
      <c r="C112" s="41" t="s">
        <v>163</v>
      </c>
      <c r="D112" s="27">
        <v>12831</v>
      </c>
      <c r="E112" s="27">
        <v>12830</v>
      </c>
      <c r="F112" s="152"/>
    </row>
    <row r="113" spans="1:6" ht="15">
      <c r="A113" s="146">
        <v>758</v>
      </c>
      <c r="B113" s="31"/>
      <c r="C113" s="31" t="s">
        <v>164</v>
      </c>
      <c r="D113" s="32">
        <f>SUM(D114)</f>
        <v>7695</v>
      </c>
      <c r="E113" s="34">
        <f>SUM(E114)</f>
        <v>0</v>
      </c>
      <c r="F113" s="49"/>
    </row>
    <row r="114" spans="1:6" ht="15">
      <c r="A114" s="149"/>
      <c r="B114" s="150">
        <v>75818</v>
      </c>
      <c r="C114" s="158" t="s">
        <v>165</v>
      </c>
      <c r="D114" s="154">
        <v>7695</v>
      </c>
      <c r="E114" s="158">
        <v>0</v>
      </c>
      <c r="F114" s="152"/>
    </row>
    <row r="115" spans="1:6" ht="15">
      <c r="A115" s="146">
        <v>801</v>
      </c>
      <c r="B115" s="147"/>
      <c r="C115" s="31" t="s">
        <v>61</v>
      </c>
      <c r="D115" s="32">
        <f>SUM(D116+D121+D125+D129+D133+D137+D140)</f>
        <v>2287107</v>
      </c>
      <c r="E115" s="32">
        <f>SUM(E116+E121+E125+E129+E133+E137+E140)</f>
        <v>2233564</v>
      </c>
      <c r="F115" s="33">
        <f>E115/D115*100</f>
        <v>97.65892019918614</v>
      </c>
    </row>
    <row r="116" spans="1:6" ht="15">
      <c r="A116" s="180"/>
      <c r="B116" s="150">
        <v>80101</v>
      </c>
      <c r="C116" s="158" t="s">
        <v>166</v>
      </c>
      <c r="D116" s="154">
        <f>SUM(D117:D118)</f>
        <v>1384902</v>
      </c>
      <c r="E116" s="154">
        <f>SUM(E117:E118)</f>
        <v>1364164</v>
      </c>
      <c r="F116" s="155">
        <f>E116/D116*100</f>
        <v>98.50256552449198</v>
      </c>
    </row>
    <row r="117" spans="1:6" ht="15">
      <c r="A117" s="180"/>
      <c r="B117" s="150"/>
      <c r="C117" s="26" t="s">
        <v>127</v>
      </c>
      <c r="D117" s="27">
        <v>35100</v>
      </c>
      <c r="E117" s="27">
        <v>35054</v>
      </c>
      <c r="F117" s="155"/>
    </row>
    <row r="118" spans="1:6" ht="15">
      <c r="A118" s="159"/>
      <c r="B118" s="153"/>
      <c r="C118" s="41" t="s">
        <v>128</v>
      </c>
      <c r="D118" s="27">
        <v>1349802</v>
      </c>
      <c r="E118" s="27">
        <v>1329110</v>
      </c>
      <c r="F118" s="152"/>
    </row>
    <row r="119" spans="1:6" ht="15">
      <c r="A119" s="159"/>
      <c r="B119" s="153"/>
      <c r="C119" s="41" t="s">
        <v>136</v>
      </c>
      <c r="D119" s="27">
        <v>1097896</v>
      </c>
      <c r="E119" s="27">
        <v>1085018</v>
      </c>
      <c r="F119" s="152"/>
    </row>
    <row r="120" spans="1:6" ht="15">
      <c r="A120" s="159"/>
      <c r="B120" s="153"/>
      <c r="C120" s="41" t="s">
        <v>129</v>
      </c>
      <c r="D120" s="27">
        <v>251906</v>
      </c>
      <c r="E120" s="27">
        <v>244092</v>
      </c>
      <c r="F120" s="152"/>
    </row>
    <row r="121" spans="1:6" ht="15">
      <c r="A121" s="149"/>
      <c r="B121" s="150">
        <v>80103</v>
      </c>
      <c r="C121" s="158" t="s">
        <v>167</v>
      </c>
      <c r="D121" s="154">
        <f>SUM(D122)</f>
        <v>53878</v>
      </c>
      <c r="E121" s="154">
        <f>SUM(E122)</f>
        <v>52191</v>
      </c>
      <c r="F121" s="155">
        <f>E121/D121*100</f>
        <v>96.868851850477</v>
      </c>
    </row>
    <row r="122" spans="1:6" ht="15">
      <c r="A122" s="159"/>
      <c r="B122" s="153"/>
      <c r="C122" s="41" t="s">
        <v>128</v>
      </c>
      <c r="D122" s="27">
        <v>53878</v>
      </c>
      <c r="E122" s="27">
        <v>52191</v>
      </c>
      <c r="F122" s="152"/>
    </row>
    <row r="123" spans="1:6" ht="15">
      <c r="A123" s="159"/>
      <c r="B123" s="153"/>
      <c r="C123" s="41" t="s">
        <v>136</v>
      </c>
      <c r="D123" s="27">
        <v>41003</v>
      </c>
      <c r="E123" s="27">
        <v>39819</v>
      </c>
      <c r="F123" s="152"/>
    </row>
    <row r="124" spans="1:6" ht="15">
      <c r="A124" s="159"/>
      <c r="B124" s="153"/>
      <c r="C124" s="41" t="s">
        <v>129</v>
      </c>
      <c r="D124" s="27">
        <v>12875</v>
      </c>
      <c r="E124" s="27">
        <v>12372</v>
      </c>
      <c r="F124" s="152"/>
    </row>
    <row r="125" spans="1:6" ht="15">
      <c r="A125" s="149"/>
      <c r="B125" s="150">
        <v>80110</v>
      </c>
      <c r="C125" s="158" t="s">
        <v>168</v>
      </c>
      <c r="D125" s="154">
        <f>SUM(D126:D126)</f>
        <v>604493</v>
      </c>
      <c r="E125" s="154">
        <f>SUM(E126:E126)</f>
        <v>578091</v>
      </c>
      <c r="F125" s="155">
        <f>E125/D125*100</f>
        <v>95.63237291416112</v>
      </c>
    </row>
    <row r="126" spans="1:6" ht="15">
      <c r="A126" s="159"/>
      <c r="B126" s="153"/>
      <c r="C126" s="41" t="s">
        <v>128</v>
      </c>
      <c r="D126" s="27">
        <v>604493</v>
      </c>
      <c r="E126" s="27">
        <v>578091</v>
      </c>
      <c r="F126" s="152"/>
    </row>
    <row r="127" spans="1:6" ht="15">
      <c r="A127" s="159"/>
      <c r="B127" s="153"/>
      <c r="C127" s="41" t="s">
        <v>136</v>
      </c>
      <c r="D127" s="27">
        <v>443918</v>
      </c>
      <c r="E127" s="27">
        <v>435120</v>
      </c>
      <c r="F127" s="152"/>
    </row>
    <row r="128" spans="1:6" ht="15">
      <c r="A128" s="159"/>
      <c r="B128" s="153"/>
      <c r="C128" s="41" t="s">
        <v>129</v>
      </c>
      <c r="D128" s="27">
        <v>160575</v>
      </c>
      <c r="E128" s="27">
        <v>142971</v>
      </c>
      <c r="F128" s="152"/>
    </row>
    <row r="129" spans="1:6" ht="15">
      <c r="A129" s="149"/>
      <c r="B129" s="150">
        <v>80113</v>
      </c>
      <c r="C129" s="158" t="s">
        <v>169</v>
      </c>
      <c r="D129" s="154">
        <f>SUM(D130)</f>
        <v>130270</v>
      </c>
      <c r="E129" s="154">
        <f>SUM(E130)</f>
        <v>128428</v>
      </c>
      <c r="F129" s="155">
        <f>E129/D129*100</f>
        <v>98.58601366392877</v>
      </c>
    </row>
    <row r="130" spans="1:6" ht="15">
      <c r="A130" s="159"/>
      <c r="B130" s="153"/>
      <c r="C130" s="41" t="s">
        <v>128</v>
      </c>
      <c r="D130" s="27">
        <f>SUM(D131:D132)</f>
        <v>130270</v>
      </c>
      <c r="E130" s="27">
        <f>SUM(E131:E132)</f>
        <v>128428</v>
      </c>
      <c r="F130" s="152"/>
    </row>
    <row r="131" spans="1:6" ht="15">
      <c r="A131" s="159"/>
      <c r="B131" s="153"/>
      <c r="C131" s="41" t="s">
        <v>136</v>
      </c>
      <c r="D131" s="27">
        <v>23651</v>
      </c>
      <c r="E131" s="27">
        <v>23632</v>
      </c>
      <c r="F131" s="152"/>
    </row>
    <row r="132" spans="1:6" ht="15">
      <c r="A132" s="159"/>
      <c r="B132" s="153"/>
      <c r="C132" s="41" t="s">
        <v>129</v>
      </c>
      <c r="D132" s="27">
        <v>106619</v>
      </c>
      <c r="E132" s="27">
        <v>104796</v>
      </c>
      <c r="F132" s="152"/>
    </row>
    <row r="133" spans="1:6" ht="15">
      <c r="A133" s="149"/>
      <c r="B133" s="150">
        <v>80114</v>
      </c>
      <c r="C133" s="151" t="s">
        <v>170</v>
      </c>
      <c r="D133" s="154">
        <f>SUM(D134)</f>
        <v>83620</v>
      </c>
      <c r="E133" s="154">
        <f>SUM(E134)</f>
        <v>83551</v>
      </c>
      <c r="F133" s="155">
        <f>E133/D133*100</f>
        <v>99.91748385553694</v>
      </c>
    </row>
    <row r="134" spans="1:6" ht="15">
      <c r="A134" s="159"/>
      <c r="B134" s="153"/>
      <c r="C134" s="41" t="s">
        <v>128</v>
      </c>
      <c r="D134" s="27">
        <f>SUM(D135:D136)</f>
        <v>83620</v>
      </c>
      <c r="E134" s="27">
        <f>SUM(E135:E136)</f>
        <v>83551</v>
      </c>
      <c r="F134" s="152"/>
    </row>
    <row r="135" spans="1:6" ht="15">
      <c r="A135" s="159"/>
      <c r="B135" s="153"/>
      <c r="C135" s="41" t="s">
        <v>136</v>
      </c>
      <c r="D135" s="27">
        <v>71764</v>
      </c>
      <c r="E135" s="27">
        <v>71757</v>
      </c>
      <c r="F135" s="152"/>
    </row>
    <row r="136" spans="1:6" ht="15">
      <c r="A136" s="159"/>
      <c r="B136" s="153"/>
      <c r="C136" s="41" t="s">
        <v>129</v>
      </c>
      <c r="D136" s="27">
        <v>11856</v>
      </c>
      <c r="E136" s="27">
        <v>11794</v>
      </c>
      <c r="F136" s="152"/>
    </row>
    <row r="137" spans="1:6" ht="15">
      <c r="A137" s="149"/>
      <c r="B137" s="150">
        <v>80146</v>
      </c>
      <c r="C137" s="151" t="s">
        <v>171</v>
      </c>
      <c r="D137" s="59">
        <f>SUM(D138)</f>
        <v>11200</v>
      </c>
      <c r="E137" s="59">
        <f>SUM(E138)</f>
        <v>9090</v>
      </c>
      <c r="F137" s="155">
        <f>E137/D137*100</f>
        <v>81.16071428571429</v>
      </c>
    </row>
    <row r="138" spans="1:6" ht="12.75" customHeight="1">
      <c r="A138" s="159"/>
      <c r="B138" s="153"/>
      <c r="C138" s="41" t="s">
        <v>128</v>
      </c>
      <c r="D138" s="27">
        <f>SUM(D139)</f>
        <v>11200</v>
      </c>
      <c r="E138" s="27">
        <f>SUM(E139)</f>
        <v>9090</v>
      </c>
      <c r="F138" s="152"/>
    </row>
    <row r="139" spans="1:6" ht="14.25" customHeight="1">
      <c r="A139" s="159"/>
      <c r="B139" s="153"/>
      <c r="C139" s="41" t="s">
        <v>129</v>
      </c>
      <c r="D139" s="27">
        <v>11200</v>
      </c>
      <c r="E139" s="27">
        <v>9090</v>
      </c>
      <c r="F139" s="152"/>
    </row>
    <row r="140" spans="1:6" ht="15">
      <c r="A140" s="149"/>
      <c r="B140" s="150">
        <v>80195</v>
      </c>
      <c r="C140" s="151" t="s">
        <v>133</v>
      </c>
      <c r="D140" s="154">
        <f>SUM(D141)</f>
        <v>18744</v>
      </c>
      <c r="E140" s="154">
        <f>SUM(E141)</f>
        <v>18049</v>
      </c>
      <c r="F140" s="155">
        <f>E140/D140*100</f>
        <v>96.29214682031584</v>
      </c>
    </row>
    <row r="141" spans="1:6" ht="15">
      <c r="A141" s="159"/>
      <c r="B141" s="153"/>
      <c r="C141" s="41" t="s">
        <v>128</v>
      </c>
      <c r="D141" s="27">
        <f>SUM(D142:D143)</f>
        <v>18744</v>
      </c>
      <c r="E141" s="27">
        <f>SUM(E142:E143)</f>
        <v>18049</v>
      </c>
      <c r="F141" s="152"/>
    </row>
    <row r="142" spans="1:6" ht="15">
      <c r="A142" s="159"/>
      <c r="B142" s="153"/>
      <c r="C142" s="41" t="s">
        <v>136</v>
      </c>
      <c r="D142" s="27">
        <v>200</v>
      </c>
      <c r="E142" s="27">
        <v>200</v>
      </c>
      <c r="F142" s="152"/>
    </row>
    <row r="143" spans="1:6" ht="14.25" customHeight="1">
      <c r="A143" s="165"/>
      <c r="B143" s="166"/>
      <c r="C143" s="167" t="s">
        <v>129</v>
      </c>
      <c r="D143" s="55">
        <v>18544</v>
      </c>
      <c r="E143" s="55">
        <v>17849</v>
      </c>
      <c r="F143" s="168"/>
    </row>
    <row r="144" spans="1:6" ht="12" customHeight="1">
      <c r="A144" s="153"/>
      <c r="B144" s="153"/>
      <c r="C144" s="169"/>
      <c r="D144" s="59"/>
      <c r="E144" s="59"/>
      <c r="F144" s="136"/>
    </row>
    <row r="145" spans="1:6" ht="12" customHeight="1">
      <c r="A145" s="153"/>
      <c r="B145" s="153"/>
      <c r="C145" s="169"/>
      <c r="D145" s="59"/>
      <c r="E145" s="59"/>
      <c r="F145" s="136"/>
    </row>
    <row r="146" spans="1:6" ht="15">
      <c r="A146" s="185">
        <v>851</v>
      </c>
      <c r="B146" s="186"/>
      <c r="C146" s="187" t="s">
        <v>64</v>
      </c>
      <c r="D146" s="188">
        <f>SUM(D147)</f>
        <v>45000</v>
      </c>
      <c r="E146" s="188">
        <f>SUM(E147)</f>
        <v>41307</v>
      </c>
      <c r="F146" s="189">
        <f>SUM(F147)</f>
        <v>91.79333333333334</v>
      </c>
    </row>
    <row r="147" spans="1:6" ht="15">
      <c r="A147" s="149"/>
      <c r="B147" s="150">
        <v>85154</v>
      </c>
      <c r="C147" s="151" t="s">
        <v>172</v>
      </c>
      <c r="D147" s="190">
        <f>SUM(D148)</f>
        <v>45000</v>
      </c>
      <c r="E147" s="190">
        <f>SUM(E148)</f>
        <v>41307</v>
      </c>
      <c r="F147" s="155">
        <f>E147/D147*100</f>
        <v>91.79333333333334</v>
      </c>
    </row>
    <row r="148" spans="1:6" ht="15">
      <c r="A148" s="104"/>
      <c r="B148" s="162"/>
      <c r="C148" s="41" t="s">
        <v>128</v>
      </c>
      <c r="D148" s="27">
        <f>SUM(D149:D150)</f>
        <v>45000</v>
      </c>
      <c r="E148" s="27">
        <f>SUM(E149:E150)</f>
        <v>41307</v>
      </c>
      <c r="F148" s="152"/>
    </row>
    <row r="149" spans="1:6" ht="15">
      <c r="A149" s="104"/>
      <c r="B149" s="162"/>
      <c r="C149" s="41" t="s">
        <v>136</v>
      </c>
      <c r="D149" s="27">
        <v>17943</v>
      </c>
      <c r="E149" s="27">
        <v>17463</v>
      </c>
      <c r="F149" s="152"/>
    </row>
    <row r="150" spans="1:6" ht="15">
      <c r="A150" s="104"/>
      <c r="B150" s="162"/>
      <c r="C150" s="41" t="s">
        <v>129</v>
      </c>
      <c r="D150" s="27">
        <v>27057</v>
      </c>
      <c r="E150" s="27">
        <v>23844</v>
      </c>
      <c r="F150" s="152"/>
    </row>
    <row r="151" spans="1:6" ht="15">
      <c r="A151" s="146">
        <v>852</v>
      </c>
      <c r="B151" s="31"/>
      <c r="C151" s="31" t="s">
        <v>66</v>
      </c>
      <c r="D151" s="32">
        <f>SUM(D153+D159+D163+D166+D169+D173+D177)</f>
        <v>606860</v>
      </c>
      <c r="E151" s="32">
        <f>SUM(E153+E159+E163+E166+E169+E173+E177)</f>
        <v>590452</v>
      </c>
      <c r="F151" s="148">
        <f>E151/D151*100</f>
        <v>97.29624625119467</v>
      </c>
    </row>
    <row r="152" spans="1:6" ht="15">
      <c r="A152" s="104"/>
      <c r="B152" s="150">
        <v>85212</v>
      </c>
      <c r="C152" s="151" t="s">
        <v>173</v>
      </c>
      <c r="D152" s="158"/>
      <c r="E152" s="158"/>
      <c r="F152" s="152"/>
    </row>
    <row r="153" spans="1:6" ht="15">
      <c r="A153" s="104"/>
      <c r="B153" s="150"/>
      <c r="C153" s="151" t="s">
        <v>174</v>
      </c>
      <c r="D153" s="154">
        <f>SUM(D154:D155)</f>
        <v>441081</v>
      </c>
      <c r="E153" s="154">
        <f>SUM(E154:E155)</f>
        <v>432639</v>
      </c>
      <c r="F153" s="155">
        <f>E153/D153*100</f>
        <v>98.08606582464445</v>
      </c>
    </row>
    <row r="154" spans="1:6" ht="15">
      <c r="A154" s="104"/>
      <c r="B154" s="150"/>
      <c r="C154" s="41" t="s">
        <v>127</v>
      </c>
      <c r="D154" s="27">
        <v>300</v>
      </c>
      <c r="E154" s="27">
        <v>300</v>
      </c>
      <c r="F154" s="155"/>
    </row>
    <row r="155" spans="1:6" ht="15">
      <c r="A155" s="104"/>
      <c r="B155" s="162"/>
      <c r="C155" s="41" t="s">
        <v>128</v>
      </c>
      <c r="D155" s="27">
        <f>SUM(D156:D157)</f>
        <v>440781</v>
      </c>
      <c r="E155" s="27">
        <f>SUM(E156:E157)</f>
        <v>432339</v>
      </c>
      <c r="F155" s="152"/>
    </row>
    <row r="156" spans="1:6" ht="15">
      <c r="A156" s="104"/>
      <c r="B156" s="162"/>
      <c r="C156" s="41" t="s">
        <v>136</v>
      </c>
      <c r="D156" s="27">
        <v>16050</v>
      </c>
      <c r="E156" s="27">
        <v>14656</v>
      </c>
      <c r="F156" s="152"/>
    </row>
    <row r="157" spans="1:6" ht="15">
      <c r="A157" s="104"/>
      <c r="B157" s="162"/>
      <c r="C157" s="41" t="s">
        <v>129</v>
      </c>
      <c r="D157" s="27">
        <v>424731</v>
      </c>
      <c r="E157" s="27">
        <v>417683</v>
      </c>
      <c r="F157" s="152"/>
    </row>
    <row r="158" spans="1:6" ht="15">
      <c r="A158" s="149"/>
      <c r="B158" s="150">
        <v>85213</v>
      </c>
      <c r="C158" s="151" t="s">
        <v>175</v>
      </c>
      <c r="D158" s="158"/>
      <c r="E158" s="158"/>
      <c r="F158" s="152"/>
    </row>
    <row r="159" spans="1:6" ht="15">
      <c r="A159" s="149"/>
      <c r="B159" s="150"/>
      <c r="C159" s="151" t="s">
        <v>176</v>
      </c>
      <c r="D159" s="154">
        <f>SUM(D160)</f>
        <v>2614</v>
      </c>
      <c r="E159" s="154">
        <f>SUM(E160)</f>
        <v>2379</v>
      </c>
      <c r="F159" s="155">
        <f>E159/D159*100</f>
        <v>91.00994644223412</v>
      </c>
    </row>
    <row r="160" spans="1:6" ht="15">
      <c r="A160" s="104"/>
      <c r="B160" s="162"/>
      <c r="C160" s="41" t="s">
        <v>128</v>
      </c>
      <c r="D160" s="27">
        <v>2614</v>
      </c>
      <c r="E160" s="27">
        <v>2379</v>
      </c>
      <c r="F160" s="152"/>
    </row>
    <row r="161" spans="1:6" ht="15">
      <c r="A161" s="104"/>
      <c r="B161" s="162"/>
      <c r="C161" s="41" t="s">
        <v>129</v>
      </c>
      <c r="D161" s="27">
        <v>2614</v>
      </c>
      <c r="E161" s="27">
        <v>2379</v>
      </c>
      <c r="F161" s="152"/>
    </row>
    <row r="162" spans="1:6" ht="15">
      <c r="A162" s="149"/>
      <c r="B162" s="150">
        <v>85214</v>
      </c>
      <c r="C162" s="151" t="s">
        <v>177</v>
      </c>
      <c r="D162" s="158"/>
      <c r="E162" s="158"/>
      <c r="F162" s="152"/>
    </row>
    <row r="163" spans="1:6" ht="15">
      <c r="A163" s="149"/>
      <c r="B163" s="150"/>
      <c r="C163" s="151" t="s">
        <v>178</v>
      </c>
      <c r="D163" s="154">
        <f>SUM(D164)</f>
        <v>41268</v>
      </c>
      <c r="E163" s="154">
        <f>SUM(E164)</f>
        <v>35569</v>
      </c>
      <c r="F163" s="155">
        <f>E163/D163*100</f>
        <v>86.19026848890181</v>
      </c>
    </row>
    <row r="164" spans="1:6" ht="15">
      <c r="A164" s="104"/>
      <c r="B164" s="162"/>
      <c r="C164" s="41" t="s">
        <v>128</v>
      </c>
      <c r="D164" s="27">
        <f>SUM(D165)</f>
        <v>41268</v>
      </c>
      <c r="E164" s="27">
        <f>SUM(E165)</f>
        <v>35569</v>
      </c>
      <c r="F164" s="152"/>
    </row>
    <row r="165" spans="1:6" ht="15">
      <c r="A165" s="104"/>
      <c r="B165" s="162"/>
      <c r="C165" s="41" t="s">
        <v>129</v>
      </c>
      <c r="D165" s="27">
        <v>41268</v>
      </c>
      <c r="E165" s="27">
        <v>35569</v>
      </c>
      <c r="F165" s="152"/>
    </row>
    <row r="166" spans="1:6" ht="15">
      <c r="A166" s="104"/>
      <c r="B166" s="150">
        <v>85215</v>
      </c>
      <c r="C166" s="151" t="s">
        <v>179</v>
      </c>
      <c r="D166" s="158">
        <f>SUM(D167)</f>
        <v>500</v>
      </c>
      <c r="E166" s="158">
        <v>0</v>
      </c>
      <c r="F166" s="152"/>
    </row>
    <row r="167" spans="1:6" ht="15">
      <c r="A167" s="104"/>
      <c r="B167" s="162"/>
      <c r="C167" s="41" t="s">
        <v>128</v>
      </c>
      <c r="D167" s="26">
        <f>SUM(D168)</f>
        <v>500</v>
      </c>
      <c r="E167" s="26"/>
      <c r="F167" s="152"/>
    </row>
    <row r="168" spans="1:6" ht="15">
      <c r="A168" s="159"/>
      <c r="B168" s="153"/>
      <c r="C168" s="41" t="s">
        <v>129</v>
      </c>
      <c r="D168" s="26">
        <v>500</v>
      </c>
      <c r="E168" s="26"/>
      <c r="F168" s="152"/>
    </row>
    <row r="169" spans="1:6" ht="15">
      <c r="A169" s="149"/>
      <c r="B169" s="150">
        <v>85219</v>
      </c>
      <c r="C169" s="158" t="s">
        <v>180</v>
      </c>
      <c r="D169" s="154">
        <f>SUM(D170)</f>
        <v>82525</v>
      </c>
      <c r="E169" s="154">
        <f>SUM(E170)</f>
        <v>82063</v>
      </c>
      <c r="F169" s="155">
        <f>E169/D169*100</f>
        <v>99.44016964556195</v>
      </c>
    </row>
    <row r="170" spans="1:6" ht="15">
      <c r="A170" s="149"/>
      <c r="B170" s="150"/>
      <c r="C170" s="41" t="s">
        <v>128</v>
      </c>
      <c r="D170" s="27">
        <f>SUM(D171:D172)</f>
        <v>82525</v>
      </c>
      <c r="E170" s="27">
        <f>SUM(E171:E172)</f>
        <v>82063</v>
      </c>
      <c r="F170" s="152"/>
    </row>
    <row r="171" spans="1:6" ht="15">
      <c r="A171" s="149"/>
      <c r="B171" s="150"/>
      <c r="C171" s="41" t="s">
        <v>136</v>
      </c>
      <c r="D171" s="27">
        <v>74319</v>
      </c>
      <c r="E171" s="27">
        <v>74279</v>
      </c>
      <c r="F171" s="152"/>
    </row>
    <row r="172" spans="1:6" ht="15">
      <c r="A172" s="149"/>
      <c r="B172" s="150"/>
      <c r="C172" s="41" t="s">
        <v>129</v>
      </c>
      <c r="D172" s="27">
        <v>8206</v>
      </c>
      <c r="E172" s="27">
        <v>7784</v>
      </c>
      <c r="F172" s="152"/>
    </row>
    <row r="173" spans="1:6" ht="15">
      <c r="A173" s="149"/>
      <c r="B173" s="150">
        <v>85228</v>
      </c>
      <c r="C173" s="158" t="s">
        <v>181</v>
      </c>
      <c r="D173" s="154">
        <f>SUM(D174)</f>
        <v>20793</v>
      </c>
      <c r="E173" s="154">
        <f>SUM(E174)</f>
        <v>20793</v>
      </c>
      <c r="F173" s="155">
        <f>E173/D173*100</f>
        <v>100</v>
      </c>
    </row>
    <row r="174" spans="1:6" ht="15">
      <c r="A174" s="149"/>
      <c r="B174" s="150"/>
      <c r="C174" s="41" t="s">
        <v>128</v>
      </c>
      <c r="D174" s="27">
        <f>SUM(D175:D176)</f>
        <v>20793</v>
      </c>
      <c r="E174" s="27">
        <f>SUM(E175:E176)</f>
        <v>20793</v>
      </c>
      <c r="F174" s="152"/>
    </row>
    <row r="175" spans="1:6" ht="15">
      <c r="A175" s="149"/>
      <c r="B175" s="150"/>
      <c r="C175" s="41" t="s">
        <v>136</v>
      </c>
      <c r="D175" s="27">
        <v>19485</v>
      </c>
      <c r="E175" s="27">
        <v>19485</v>
      </c>
      <c r="F175" s="152"/>
    </row>
    <row r="176" spans="1:6" ht="15">
      <c r="A176" s="149"/>
      <c r="B176" s="150"/>
      <c r="C176" s="41" t="s">
        <v>129</v>
      </c>
      <c r="D176" s="27">
        <v>1308</v>
      </c>
      <c r="E176" s="27">
        <v>1308</v>
      </c>
      <c r="F176" s="152"/>
    </row>
    <row r="177" spans="1:6" ht="15">
      <c r="A177" s="159"/>
      <c r="B177" s="150">
        <v>85295</v>
      </c>
      <c r="C177" s="158" t="s">
        <v>133</v>
      </c>
      <c r="D177" s="154">
        <f>SUM(D178)</f>
        <v>18079</v>
      </c>
      <c r="E177" s="154">
        <f>SUM(E178)</f>
        <v>17009</v>
      </c>
      <c r="F177" s="155">
        <f>E177/D177*100</f>
        <v>94.08153105813375</v>
      </c>
    </row>
    <row r="178" spans="1:6" ht="15">
      <c r="A178" s="159"/>
      <c r="B178" s="153"/>
      <c r="C178" s="41" t="s">
        <v>128</v>
      </c>
      <c r="D178" s="27">
        <v>18079</v>
      </c>
      <c r="E178" s="27">
        <v>17009</v>
      </c>
      <c r="F178" s="152"/>
    </row>
    <row r="179" spans="1:6" ht="15">
      <c r="A179" s="159"/>
      <c r="B179" s="153"/>
      <c r="C179" s="41" t="s">
        <v>129</v>
      </c>
      <c r="D179" s="27">
        <v>18079</v>
      </c>
      <c r="E179" s="27">
        <v>17009</v>
      </c>
      <c r="F179" s="152"/>
    </row>
    <row r="180" spans="1:6" ht="15">
      <c r="A180" s="146">
        <v>854</v>
      </c>
      <c r="B180" s="31"/>
      <c r="C180" s="31" t="s">
        <v>68</v>
      </c>
      <c r="D180" s="32">
        <f>SUM(D181+D185)</f>
        <v>92353</v>
      </c>
      <c r="E180" s="32">
        <f>SUM(E181+E185)</f>
        <v>91026</v>
      </c>
      <c r="F180" s="148">
        <f>E180/D180*100</f>
        <v>98.56312193431724</v>
      </c>
    </row>
    <row r="181" spans="1:6" ht="15">
      <c r="A181" s="191"/>
      <c r="B181" s="150">
        <v>85401</v>
      </c>
      <c r="C181" s="158" t="s">
        <v>182</v>
      </c>
      <c r="D181" s="154">
        <f>SUM(D182)</f>
        <v>48163</v>
      </c>
      <c r="E181" s="154">
        <f>SUM(E182)</f>
        <v>48156</v>
      </c>
      <c r="F181" s="155">
        <f>E181/D181*100</f>
        <v>99.98546602163486</v>
      </c>
    </row>
    <row r="182" spans="1:6" ht="15">
      <c r="A182" s="191"/>
      <c r="B182" s="162"/>
      <c r="C182" s="41" t="s">
        <v>128</v>
      </c>
      <c r="D182" s="27">
        <f>SUM(D183:D184)</f>
        <v>48163</v>
      </c>
      <c r="E182" s="27">
        <f>SUM(E183:E184)</f>
        <v>48156</v>
      </c>
      <c r="F182" s="152"/>
    </row>
    <row r="183" spans="1:6" ht="15">
      <c r="A183" s="191"/>
      <c r="B183" s="153"/>
      <c r="C183" s="192" t="s">
        <v>136</v>
      </c>
      <c r="D183" s="193">
        <v>27130</v>
      </c>
      <c r="E183" s="193">
        <v>27127</v>
      </c>
      <c r="F183" s="152"/>
    </row>
    <row r="184" spans="1:6" ht="15">
      <c r="A184" s="191"/>
      <c r="B184" s="161"/>
      <c r="C184" s="41" t="s">
        <v>129</v>
      </c>
      <c r="D184" s="27">
        <v>21033</v>
      </c>
      <c r="E184" s="27">
        <v>21029</v>
      </c>
      <c r="F184" s="152"/>
    </row>
    <row r="185" spans="1:6" ht="15">
      <c r="A185" s="194"/>
      <c r="B185" s="195">
        <v>85415</v>
      </c>
      <c r="C185" s="196" t="s">
        <v>183</v>
      </c>
      <c r="D185" s="196">
        <f>SUM(D186)</f>
        <v>44190</v>
      </c>
      <c r="E185" s="196">
        <f>SUM(E186)</f>
        <v>42870</v>
      </c>
      <c r="F185" s="197"/>
    </row>
    <row r="186" spans="1:6" ht="15">
      <c r="A186" s="104"/>
      <c r="C186" s="41" t="s">
        <v>128</v>
      </c>
      <c r="D186" s="45">
        <v>44190</v>
      </c>
      <c r="E186" s="45">
        <v>42870</v>
      </c>
      <c r="F186" s="177"/>
    </row>
    <row r="187" spans="1:6" ht="15">
      <c r="A187" s="159"/>
      <c r="C187" s="41" t="s">
        <v>129</v>
      </c>
      <c r="D187" s="45">
        <v>44190</v>
      </c>
      <c r="E187" s="45">
        <v>42870</v>
      </c>
      <c r="F187" s="177"/>
    </row>
    <row r="188" spans="1:6" ht="12" customHeight="1">
      <c r="A188" s="146">
        <v>900</v>
      </c>
      <c r="B188" s="31"/>
      <c r="C188" s="31" t="s">
        <v>184</v>
      </c>
      <c r="D188" s="157"/>
      <c r="E188" s="157"/>
      <c r="F188" s="49"/>
    </row>
    <row r="189" spans="1:6" ht="11.25" customHeight="1">
      <c r="A189" s="146"/>
      <c r="B189" s="31"/>
      <c r="C189" s="31" t="s">
        <v>185</v>
      </c>
      <c r="D189" s="32">
        <f>SUM(D190+D194)</f>
        <v>71550</v>
      </c>
      <c r="E189" s="32">
        <f>SUM(E190+E194)</f>
        <v>63645</v>
      </c>
      <c r="F189" s="148">
        <f>E189/D189*100</f>
        <v>88.95178197064989</v>
      </c>
    </row>
    <row r="190" spans="1:6" ht="15">
      <c r="A190" s="149"/>
      <c r="B190" s="150">
        <v>90003</v>
      </c>
      <c r="C190" s="151" t="s">
        <v>186</v>
      </c>
      <c r="D190" s="154">
        <f>SUM(D191)</f>
        <v>2000</v>
      </c>
      <c r="E190" s="154">
        <f>SUM(E191)</f>
        <v>724</v>
      </c>
      <c r="F190" s="155">
        <f>E190/D190*100</f>
        <v>36.199999999999996</v>
      </c>
    </row>
    <row r="191" spans="1:6" ht="15">
      <c r="A191" s="104"/>
      <c r="B191" s="162"/>
      <c r="C191" s="192" t="s">
        <v>128</v>
      </c>
      <c r="D191" s="193">
        <f>SUM(D192)</f>
        <v>2000</v>
      </c>
      <c r="E191" s="193">
        <f>SUM(E192)</f>
        <v>724</v>
      </c>
      <c r="F191" s="152"/>
    </row>
    <row r="192" spans="1:6" ht="15">
      <c r="A192" s="165"/>
      <c r="B192" s="166"/>
      <c r="C192" s="167" t="s">
        <v>129</v>
      </c>
      <c r="D192" s="55">
        <v>2000</v>
      </c>
      <c r="E192" s="55">
        <v>724</v>
      </c>
      <c r="F192" s="168"/>
    </row>
    <row r="193" spans="1:6" ht="15">
      <c r="A193" s="153"/>
      <c r="B193" s="153"/>
      <c r="C193" s="169"/>
      <c r="D193" s="59"/>
      <c r="E193" s="59"/>
      <c r="F193" s="136"/>
    </row>
    <row r="194" spans="1:6" ht="15">
      <c r="A194" s="170"/>
      <c r="B194" s="171">
        <v>90015</v>
      </c>
      <c r="C194" s="183" t="s">
        <v>187</v>
      </c>
      <c r="D194" s="173">
        <f>SUM(D195:D195)</f>
        <v>69550</v>
      </c>
      <c r="E194" s="173">
        <f>SUM(E195:E195)</f>
        <v>62921</v>
      </c>
      <c r="F194" s="174">
        <f>E194/D194*100</f>
        <v>90.4687275341481</v>
      </c>
    </row>
    <row r="195" spans="1:6" ht="15">
      <c r="A195" s="160"/>
      <c r="B195" s="161"/>
      <c r="C195" s="41" t="s">
        <v>128</v>
      </c>
      <c r="D195" s="27">
        <f>SUM(D196)</f>
        <v>69550</v>
      </c>
      <c r="E195" s="27">
        <f>SUM(E196)</f>
        <v>62921</v>
      </c>
      <c r="F195" s="152"/>
    </row>
    <row r="196" spans="1:6" ht="15">
      <c r="A196" s="160"/>
      <c r="B196" s="161"/>
      <c r="C196" s="41" t="s">
        <v>129</v>
      </c>
      <c r="D196" s="27">
        <v>69550</v>
      </c>
      <c r="E196" s="27">
        <v>62921</v>
      </c>
      <c r="F196" s="152"/>
    </row>
    <row r="197" spans="1:6" ht="15">
      <c r="A197" s="146">
        <v>921</v>
      </c>
      <c r="B197" s="31"/>
      <c r="C197" s="31" t="s">
        <v>70</v>
      </c>
      <c r="D197" s="32">
        <f>SUM(D198)</f>
        <v>67113</v>
      </c>
      <c r="E197" s="32">
        <f>SUM(E198)</f>
        <v>67069</v>
      </c>
      <c r="F197" s="148">
        <f>E197/D197*100</f>
        <v>99.93443893135459</v>
      </c>
    </row>
    <row r="198" spans="1:6" ht="15">
      <c r="A198" s="149"/>
      <c r="B198" s="150">
        <v>92116</v>
      </c>
      <c r="C198" s="158" t="s">
        <v>188</v>
      </c>
      <c r="D198" s="154">
        <f>SUM(D199)</f>
        <v>67113</v>
      </c>
      <c r="E198" s="154">
        <f>SUM(E199)</f>
        <v>67069</v>
      </c>
      <c r="F198" s="155">
        <f>E198/D198*100</f>
        <v>99.93443893135459</v>
      </c>
    </row>
    <row r="199" spans="1:6" ht="15">
      <c r="A199" s="159"/>
      <c r="B199" s="153"/>
      <c r="C199" s="41" t="s">
        <v>128</v>
      </c>
      <c r="D199" s="27">
        <f>SUM(D200:D201)</f>
        <v>67113</v>
      </c>
      <c r="E199" s="27">
        <f>SUM(E200:E201)</f>
        <v>67069</v>
      </c>
      <c r="F199" s="152"/>
    </row>
    <row r="200" spans="1:6" ht="15">
      <c r="A200" s="104"/>
      <c r="B200" s="162"/>
      <c r="C200" s="41" t="s">
        <v>136</v>
      </c>
      <c r="D200" s="27">
        <v>50440</v>
      </c>
      <c r="E200" s="27">
        <v>50439</v>
      </c>
      <c r="F200" s="152"/>
    </row>
    <row r="201" spans="1:6" ht="15">
      <c r="A201" s="159"/>
      <c r="B201" s="153"/>
      <c r="C201" s="41" t="s">
        <v>129</v>
      </c>
      <c r="D201" s="27">
        <v>16673</v>
      </c>
      <c r="E201" s="27">
        <v>16630</v>
      </c>
      <c r="F201" s="152"/>
    </row>
    <row r="202" spans="1:6" ht="15">
      <c r="A202" s="146">
        <v>926</v>
      </c>
      <c r="B202" s="163"/>
      <c r="C202" s="31" t="s">
        <v>189</v>
      </c>
      <c r="D202" s="32">
        <f>SUM(D203+D206)</f>
        <v>11000</v>
      </c>
      <c r="E202" s="32">
        <f>SUM(E203+E206)</f>
        <v>7734</v>
      </c>
      <c r="F202" s="148">
        <f>E202/D202*100</f>
        <v>70.30909090909091</v>
      </c>
    </row>
    <row r="203" spans="1:6" ht="15">
      <c r="A203" s="104"/>
      <c r="B203" s="150">
        <v>92605</v>
      </c>
      <c r="C203" s="151" t="s">
        <v>190</v>
      </c>
      <c r="D203" s="154">
        <f>SUM(D204)</f>
        <v>10000</v>
      </c>
      <c r="E203" s="154">
        <f>SUM(E204)</f>
        <v>7734</v>
      </c>
      <c r="F203" s="155">
        <f>E203/D203*100</f>
        <v>77.34</v>
      </c>
    </row>
    <row r="204" spans="1:6" ht="15">
      <c r="A204" s="104"/>
      <c r="B204" s="153"/>
      <c r="C204" s="41" t="s">
        <v>128</v>
      </c>
      <c r="D204" s="27">
        <v>10000</v>
      </c>
      <c r="E204" s="27">
        <v>7734</v>
      </c>
      <c r="F204" s="152"/>
    </row>
    <row r="205" spans="1:6" ht="15">
      <c r="A205" s="104"/>
      <c r="B205" s="153"/>
      <c r="C205" s="41" t="s">
        <v>129</v>
      </c>
      <c r="D205" s="27">
        <v>10000</v>
      </c>
      <c r="E205" s="27">
        <v>7734</v>
      </c>
      <c r="F205" s="152"/>
    </row>
    <row r="206" spans="1:6" ht="15">
      <c r="A206" s="149"/>
      <c r="B206" s="150">
        <v>92695</v>
      </c>
      <c r="C206" s="158" t="s">
        <v>133</v>
      </c>
      <c r="D206" s="154">
        <f>SUM(D207)</f>
        <v>1000</v>
      </c>
      <c r="E206" s="154">
        <f>SUM(E207)</f>
        <v>0</v>
      </c>
      <c r="F206" s="155">
        <f>E206/D206*100</f>
        <v>0</v>
      </c>
    </row>
    <row r="207" spans="1:6" ht="15">
      <c r="A207" s="104"/>
      <c r="B207" s="162"/>
      <c r="C207" s="41" t="s">
        <v>128</v>
      </c>
      <c r="D207" s="27">
        <v>1000</v>
      </c>
      <c r="E207" s="27">
        <v>0</v>
      </c>
      <c r="F207" s="152"/>
    </row>
    <row r="208" spans="1:6" ht="15">
      <c r="A208" s="198"/>
      <c r="B208" s="199"/>
      <c r="C208" s="41" t="s">
        <v>129</v>
      </c>
      <c r="D208" s="27">
        <v>1000</v>
      </c>
      <c r="E208" s="27">
        <v>0</v>
      </c>
      <c r="F208" s="200"/>
    </row>
    <row r="209" spans="1:6" ht="16.5">
      <c r="A209" s="201"/>
      <c r="B209" s="202"/>
      <c r="C209" s="203" t="s">
        <v>191</v>
      </c>
      <c r="D209" s="204">
        <f>SUM(D7+D19+D25+D31+D36+D41+D68+D89+D101+D108+D113+D115+D146+D151+D180+D189+D197+D202)</f>
        <v>5588646</v>
      </c>
      <c r="E209" s="204">
        <f>SUM(E7+E19+E25+E31+E36+E41+E68+E89+E101+E108+E113+E115+E146+E151+E180+E189+E197+E202)</f>
        <v>5418335</v>
      </c>
      <c r="F209" s="205">
        <f>E209/D209*100</f>
        <v>96.95255344496681</v>
      </c>
    </row>
    <row r="210" spans="1:6" ht="15">
      <c r="A210" s="58"/>
      <c r="B210" s="58"/>
      <c r="C210" s="58"/>
      <c r="D210" s="58"/>
      <c r="E210" s="58"/>
      <c r="F210" s="136"/>
    </row>
    <row r="211" spans="1:6" ht="15">
      <c r="A211" s="58"/>
      <c r="B211" s="58"/>
      <c r="C211" s="58"/>
      <c r="D211" s="58"/>
      <c r="E211" s="58"/>
      <c r="F211" s="136"/>
    </row>
    <row r="212" spans="1:6" ht="15">
      <c r="A212" s="58"/>
      <c r="B212" s="58"/>
      <c r="C212" s="58"/>
      <c r="D212" s="58"/>
      <c r="E212" s="58"/>
      <c r="F212" s="136"/>
    </row>
    <row r="213" spans="1:6" ht="15">
      <c r="A213" s="58"/>
      <c r="B213" s="58"/>
      <c r="C213" s="58"/>
      <c r="D213" s="58"/>
      <c r="E213" s="58"/>
      <c r="F213" s="136"/>
    </row>
    <row r="214" spans="1:6" ht="15">
      <c r="A214" s="58"/>
      <c r="B214" s="58"/>
      <c r="C214" s="58"/>
      <c r="D214" s="58"/>
      <c r="E214" s="58"/>
      <c r="F214" s="136"/>
    </row>
    <row r="215" spans="1:6" ht="15">
      <c r="A215" s="58"/>
      <c r="B215" s="58"/>
      <c r="C215" s="58"/>
      <c r="D215" s="58"/>
      <c r="E215" s="58"/>
      <c r="F215" s="136"/>
    </row>
    <row r="216" spans="1:6" ht="15">
      <c r="A216" s="58"/>
      <c r="B216" s="58"/>
      <c r="C216" s="58"/>
      <c r="D216" s="58"/>
      <c r="E216" s="58"/>
      <c r="F216" s="136"/>
    </row>
    <row r="217" spans="1:6" ht="15">
      <c r="A217" s="58"/>
      <c r="B217" s="58"/>
      <c r="C217" s="58"/>
      <c r="D217" s="58"/>
      <c r="E217" s="58"/>
      <c r="F217" s="136"/>
    </row>
    <row r="218" spans="1:6" ht="15">
      <c r="A218" s="57"/>
      <c r="B218" s="57"/>
      <c r="C218" s="57"/>
      <c r="D218" s="57"/>
      <c r="E218" s="57"/>
      <c r="F218" s="4"/>
    </row>
    <row r="219" spans="1:6" ht="15">
      <c r="A219" s="57"/>
      <c r="B219" s="57"/>
      <c r="C219" s="57"/>
      <c r="D219" s="57"/>
      <c r="E219" s="57"/>
      <c r="F219" s="4"/>
    </row>
    <row r="220" spans="1:6" ht="15">
      <c r="A220" s="57"/>
      <c r="B220" s="57"/>
      <c r="C220" s="57"/>
      <c r="D220" s="57"/>
      <c r="E220" s="57"/>
      <c r="F220" s="4"/>
    </row>
    <row r="221" spans="1:6" ht="15">
      <c r="A221" s="57"/>
      <c r="B221" s="57"/>
      <c r="C221" s="57"/>
      <c r="D221" s="57"/>
      <c r="E221" s="57"/>
      <c r="F221" s="4"/>
    </row>
    <row r="222" spans="1:6" ht="15">
      <c r="A222" s="57"/>
      <c r="B222" s="57"/>
      <c r="C222" s="57"/>
      <c r="D222" s="57"/>
      <c r="E222" s="57"/>
      <c r="F222" s="4"/>
    </row>
    <row r="223" spans="1:6" ht="15">
      <c r="A223" s="57"/>
      <c r="B223" s="57"/>
      <c r="C223" s="57"/>
      <c r="D223" s="57"/>
      <c r="E223" s="57"/>
      <c r="F223" s="4"/>
    </row>
    <row r="224" spans="1:6" ht="15">
      <c r="A224" s="57"/>
      <c r="B224" s="57"/>
      <c r="C224" s="57"/>
      <c r="D224" s="57"/>
      <c r="E224" s="57"/>
      <c r="F224" s="4"/>
    </row>
    <row r="225" spans="1:6" ht="15">
      <c r="A225" s="57"/>
      <c r="B225" s="57"/>
      <c r="C225" s="57"/>
      <c r="D225" s="57"/>
      <c r="E225" s="57"/>
      <c r="F225" s="4"/>
    </row>
    <row r="226" spans="1:6" ht="15">
      <c r="A226" s="57"/>
      <c r="B226" s="57"/>
      <c r="C226" s="57"/>
      <c r="D226" s="57"/>
      <c r="E226" s="57"/>
      <c r="F226" s="4"/>
    </row>
    <row r="227" spans="1:6" ht="15">
      <c r="A227" s="57"/>
      <c r="B227" s="57"/>
      <c r="C227" s="57"/>
      <c r="D227" s="57"/>
      <c r="E227" s="57"/>
      <c r="F227" s="4"/>
    </row>
    <row r="228" spans="1:6" ht="15">
      <c r="A228" s="57"/>
      <c r="B228" s="57"/>
      <c r="C228" s="57"/>
      <c r="D228" s="57"/>
      <c r="E228" s="57"/>
      <c r="F228" s="4"/>
    </row>
    <row r="229" spans="1:6" ht="15">
      <c r="A229" s="57"/>
      <c r="B229" s="57"/>
      <c r="C229" s="57"/>
      <c r="D229" s="57"/>
      <c r="E229" s="57"/>
      <c r="F229" s="4"/>
    </row>
    <row r="230" spans="1:6" ht="15">
      <c r="A230" s="57"/>
      <c r="B230" s="57"/>
      <c r="C230" s="57"/>
      <c r="D230" s="57"/>
      <c r="E230" s="57"/>
      <c r="F230" s="4"/>
    </row>
    <row r="231" spans="1:6" ht="15">
      <c r="A231" s="57"/>
      <c r="B231" s="57"/>
      <c r="C231" s="57"/>
      <c r="D231" s="57"/>
      <c r="E231" s="57"/>
      <c r="F231" s="4"/>
    </row>
    <row r="232" spans="1:6" ht="15">
      <c r="A232" s="57"/>
      <c r="B232" s="57"/>
      <c r="C232" s="57"/>
      <c r="D232" s="57"/>
      <c r="E232" s="57"/>
      <c r="F232" s="4"/>
    </row>
    <row r="233" spans="1:6" ht="15">
      <c r="A233" s="57"/>
      <c r="B233" s="57"/>
      <c r="C233" s="57"/>
      <c r="D233" s="57"/>
      <c r="E233" s="57"/>
      <c r="F233" s="4"/>
    </row>
    <row r="234" spans="1:6" ht="15">
      <c r="A234" s="57"/>
      <c r="B234" s="57"/>
      <c r="C234" s="57"/>
      <c r="D234" s="57"/>
      <c r="E234" s="57"/>
      <c r="F234" s="4"/>
    </row>
    <row r="235" spans="1:6" ht="15">
      <c r="A235" s="57"/>
      <c r="B235" s="57"/>
      <c r="C235" s="57"/>
      <c r="D235" s="57"/>
      <c r="E235" s="57"/>
      <c r="F235" s="4"/>
    </row>
    <row r="236" spans="1:6" ht="15">
      <c r="A236" s="57"/>
      <c r="B236" s="57"/>
      <c r="C236" s="57"/>
      <c r="D236" s="57"/>
      <c r="E236" s="57"/>
      <c r="F236" s="4"/>
    </row>
    <row r="237" spans="1:6" ht="15">
      <c r="A237" s="57"/>
      <c r="B237" s="57"/>
      <c r="C237" s="57"/>
      <c r="D237" s="57"/>
      <c r="E237" s="57"/>
      <c r="F237" s="4"/>
    </row>
    <row r="238" spans="1:6" ht="15">
      <c r="A238" s="57"/>
      <c r="B238" s="57"/>
      <c r="C238" s="57"/>
      <c r="D238" s="57"/>
      <c r="E238" s="57"/>
      <c r="F238" s="4"/>
    </row>
    <row r="239" spans="1:6" ht="15">
      <c r="A239" s="57"/>
      <c r="B239" s="57"/>
      <c r="C239" s="57"/>
      <c r="D239" s="57"/>
      <c r="E239" s="57"/>
      <c r="F239" s="4"/>
    </row>
    <row r="240" spans="1:6" ht="15">
      <c r="A240" s="57"/>
      <c r="B240" s="57"/>
      <c r="C240" s="57"/>
      <c r="D240" s="57"/>
      <c r="E240" s="57"/>
      <c r="F240" s="4"/>
    </row>
    <row r="241" spans="1:6" ht="15">
      <c r="A241" s="57"/>
      <c r="B241" s="57"/>
      <c r="C241" s="57"/>
      <c r="D241" s="57"/>
      <c r="E241" s="57"/>
      <c r="F241" s="4"/>
    </row>
    <row r="242" spans="1:6" ht="15">
      <c r="A242" s="57"/>
      <c r="B242" s="57"/>
      <c r="C242" s="57"/>
      <c r="D242" s="57"/>
      <c r="E242" s="57"/>
      <c r="F242" s="4"/>
    </row>
    <row r="243" spans="1:6" ht="15">
      <c r="A243" s="57"/>
      <c r="B243" s="57"/>
      <c r="C243" s="57"/>
      <c r="D243" s="57"/>
      <c r="E243" s="57"/>
      <c r="F243" s="4"/>
    </row>
    <row r="244" spans="1:6" ht="15">
      <c r="A244" s="57"/>
      <c r="B244" s="57"/>
      <c r="C244" s="57"/>
      <c r="D244" s="57"/>
      <c r="E244" s="57"/>
      <c r="F244" s="4"/>
    </row>
    <row r="245" spans="1:6" ht="15">
      <c r="A245" s="57"/>
      <c r="B245" s="57"/>
      <c r="C245" s="57"/>
      <c r="D245" s="57"/>
      <c r="E245" s="57"/>
      <c r="F245" s="4"/>
    </row>
    <row r="246" spans="1:6" ht="15">
      <c r="A246" s="57"/>
      <c r="B246" s="57"/>
      <c r="C246" s="57"/>
      <c r="D246" s="57"/>
      <c r="E246" s="57"/>
      <c r="F246" s="4"/>
    </row>
    <row r="247" spans="1:6" ht="15">
      <c r="A247" s="57"/>
      <c r="B247" s="57"/>
      <c r="C247" s="57"/>
      <c r="D247" s="57"/>
      <c r="E247" s="57"/>
      <c r="F247" s="4"/>
    </row>
    <row r="248" spans="1:6" ht="15">
      <c r="A248" s="57"/>
      <c r="B248" s="57"/>
      <c r="C248" s="57"/>
      <c r="D248" s="57"/>
      <c r="E248" s="57"/>
      <c r="F248" s="4"/>
    </row>
    <row r="249" spans="1:6" ht="15">
      <c r="A249" s="57"/>
      <c r="B249" s="57"/>
      <c r="C249" s="57"/>
      <c r="D249" s="57"/>
      <c r="E249" s="57"/>
      <c r="F249" s="4"/>
    </row>
    <row r="250" spans="1:6" ht="15">
      <c r="A250" s="57"/>
      <c r="B250" s="57"/>
      <c r="C250" s="57"/>
      <c r="D250" s="57"/>
      <c r="E250" s="57"/>
      <c r="F250" s="4"/>
    </row>
    <row r="251" spans="1:6" ht="15">
      <c r="A251" s="57"/>
      <c r="B251" s="57"/>
      <c r="C251" s="57"/>
      <c r="D251" s="57"/>
      <c r="E251" s="57"/>
      <c r="F251" s="4"/>
    </row>
    <row r="252" spans="1:6" ht="15">
      <c r="A252" s="57"/>
      <c r="B252" s="57"/>
      <c r="C252" s="57"/>
      <c r="D252" s="57"/>
      <c r="E252" s="57"/>
      <c r="F252" s="4"/>
    </row>
    <row r="253" spans="1:6" ht="15">
      <c r="A253" s="57"/>
      <c r="B253" s="57"/>
      <c r="C253" s="57"/>
      <c r="D253" s="57"/>
      <c r="E253" s="57"/>
      <c r="F253" s="4"/>
    </row>
    <row r="254" spans="1:6" ht="15">
      <c r="A254" s="57"/>
      <c r="B254" s="57"/>
      <c r="C254" s="57"/>
      <c r="D254" s="57"/>
      <c r="E254" s="57"/>
      <c r="F254" s="4"/>
    </row>
    <row r="255" spans="1:6" ht="15">
      <c r="A255" s="57"/>
      <c r="B255" s="57"/>
      <c r="C255" s="57"/>
      <c r="D255" s="57"/>
      <c r="E255" s="57"/>
      <c r="F255" s="4"/>
    </row>
    <row r="256" spans="1:6" ht="15">
      <c r="A256" s="57"/>
      <c r="B256" s="57"/>
      <c r="C256" s="57"/>
      <c r="D256" s="57"/>
      <c r="E256" s="57"/>
      <c r="F256" s="4"/>
    </row>
    <row r="257" spans="1:6" ht="15">
      <c r="A257" s="57"/>
      <c r="B257" s="57"/>
      <c r="C257" s="57"/>
      <c r="D257" s="57"/>
      <c r="E257" s="57"/>
      <c r="F257" s="4"/>
    </row>
    <row r="258" spans="1:6" ht="15">
      <c r="A258" s="57"/>
      <c r="B258" s="57"/>
      <c r="C258" s="57"/>
      <c r="D258" s="57"/>
      <c r="E258" s="57"/>
      <c r="F258" s="4"/>
    </row>
    <row r="259" spans="1:6" ht="15">
      <c r="A259" s="57"/>
      <c r="B259" s="57"/>
      <c r="C259" s="57"/>
      <c r="D259" s="57"/>
      <c r="E259" s="57"/>
      <c r="F259" s="4"/>
    </row>
    <row r="260" spans="1:6" ht="15">
      <c r="A260" s="57"/>
      <c r="B260" s="57"/>
      <c r="C260" s="57"/>
      <c r="D260" s="57"/>
      <c r="E260" s="57"/>
      <c r="F260" s="4"/>
    </row>
    <row r="261" spans="1:6" ht="15">
      <c r="A261" s="57"/>
      <c r="B261" s="57"/>
      <c r="C261" s="57"/>
      <c r="D261" s="57"/>
      <c r="E261" s="57"/>
      <c r="F261" s="4"/>
    </row>
    <row r="262" spans="1:6" ht="15">
      <c r="A262" s="57"/>
      <c r="B262" s="57"/>
      <c r="C262" s="57"/>
      <c r="D262" s="57"/>
      <c r="E262" s="57"/>
      <c r="F262" s="4"/>
    </row>
    <row r="263" spans="1:6" ht="15">
      <c r="A263" s="57"/>
      <c r="B263" s="57"/>
      <c r="C263" s="57"/>
      <c r="D263" s="57"/>
      <c r="E263" s="57"/>
      <c r="F263" s="4"/>
    </row>
    <row r="264" spans="1:6" ht="15">
      <c r="A264" s="57"/>
      <c r="B264" s="57"/>
      <c r="C264" s="57"/>
      <c r="D264" s="57"/>
      <c r="E264" s="57"/>
      <c r="F264" s="4"/>
    </row>
    <row r="265" spans="1:6" ht="15">
      <c r="A265" s="57"/>
      <c r="B265" s="57"/>
      <c r="C265" s="57"/>
      <c r="D265" s="57"/>
      <c r="E265" s="57"/>
      <c r="F265" s="4"/>
    </row>
    <row r="266" spans="1:6" ht="15">
      <c r="A266" s="57"/>
      <c r="B266" s="57"/>
      <c r="C266" s="57"/>
      <c r="D266" s="57"/>
      <c r="E266" s="57"/>
      <c r="F266" s="4"/>
    </row>
    <row r="267" spans="1:6" ht="15">
      <c r="A267" s="57"/>
      <c r="B267" s="57"/>
      <c r="C267" s="57"/>
      <c r="D267" s="57"/>
      <c r="E267" s="57"/>
      <c r="F267" s="4"/>
    </row>
    <row r="268" spans="1:6" ht="15">
      <c r="A268" s="57"/>
      <c r="B268" s="57"/>
      <c r="C268" s="57"/>
      <c r="D268" s="57"/>
      <c r="E268" s="57"/>
      <c r="F268" s="4"/>
    </row>
    <row r="269" spans="1:6" ht="15">
      <c r="A269" s="57"/>
      <c r="B269" s="57"/>
      <c r="C269" s="57"/>
      <c r="D269" s="57"/>
      <c r="E269" s="57"/>
      <c r="F269" s="4"/>
    </row>
    <row r="270" spans="1:6" ht="15">
      <c r="A270" s="57"/>
      <c r="B270" s="57"/>
      <c r="C270" s="57"/>
      <c r="D270" s="57"/>
      <c r="E270" s="57"/>
      <c r="F270" s="4"/>
    </row>
    <row r="271" spans="1:6" ht="15">
      <c r="A271" s="57"/>
      <c r="B271" s="57"/>
      <c r="C271" s="57"/>
      <c r="D271" s="57"/>
      <c r="E271" s="57"/>
      <c r="F271" s="4"/>
    </row>
    <row r="272" spans="1:6" ht="15">
      <c r="A272" s="57"/>
      <c r="B272" s="57"/>
      <c r="C272" s="57"/>
      <c r="D272" s="57"/>
      <c r="E272" s="57"/>
      <c r="F272" s="4"/>
    </row>
    <row r="273" spans="1:6" ht="15">
      <c r="A273" s="57"/>
      <c r="B273" s="57"/>
      <c r="C273" s="57"/>
      <c r="D273" s="57"/>
      <c r="E273" s="57"/>
      <c r="F273" s="4"/>
    </row>
    <row r="274" spans="1:6" ht="15">
      <c r="A274" s="57"/>
      <c r="B274" s="57"/>
      <c r="C274" s="57"/>
      <c r="D274" s="57"/>
      <c r="E274" s="57"/>
      <c r="F274" s="4"/>
    </row>
    <row r="275" spans="1:6" ht="15">
      <c r="A275" s="57"/>
      <c r="B275" s="57"/>
      <c r="C275" s="57"/>
      <c r="D275" s="57"/>
      <c r="E275" s="57"/>
      <c r="F275" s="4"/>
    </row>
    <row r="276" spans="1:6" ht="15">
      <c r="A276" s="57"/>
      <c r="B276" s="57"/>
      <c r="C276" s="57"/>
      <c r="D276" s="57"/>
      <c r="E276" s="57"/>
      <c r="F276" s="4"/>
    </row>
    <row r="277" spans="1:6" ht="15">
      <c r="A277" s="57"/>
      <c r="B277" s="57"/>
      <c r="C277" s="57"/>
      <c r="D277" s="57"/>
      <c r="E277" s="57"/>
      <c r="F277" s="4"/>
    </row>
    <row r="278" spans="1:6" ht="15">
      <c r="A278" s="57"/>
      <c r="B278" s="57"/>
      <c r="C278" s="57"/>
      <c r="D278" s="57"/>
      <c r="E278" s="57"/>
      <c r="F278" s="4"/>
    </row>
    <row r="279" spans="1:6" ht="15">
      <c r="A279" s="57"/>
      <c r="B279" s="57"/>
      <c r="C279" s="57"/>
      <c r="D279" s="57"/>
      <c r="E279" s="57"/>
      <c r="F279" s="4"/>
    </row>
    <row r="280" spans="1:6" ht="15">
      <c r="A280" s="57"/>
      <c r="B280" s="57"/>
      <c r="C280" s="57"/>
      <c r="D280" s="57"/>
      <c r="E280" s="57"/>
      <c r="F280" s="4"/>
    </row>
    <row r="281" spans="1:6" ht="15">
      <c r="A281" s="57"/>
      <c r="B281" s="57"/>
      <c r="C281" s="57"/>
      <c r="D281" s="57"/>
      <c r="E281" s="57"/>
      <c r="F281" s="4"/>
    </row>
    <row r="282" spans="1:6" ht="15">
      <c r="A282" s="57"/>
      <c r="B282" s="57"/>
      <c r="C282" s="57"/>
      <c r="D282" s="57"/>
      <c r="E282" s="57"/>
      <c r="F282" s="4"/>
    </row>
    <row r="283" spans="1:6" ht="15">
      <c r="A283" s="57"/>
      <c r="B283" s="57"/>
      <c r="C283" s="57"/>
      <c r="D283" s="57"/>
      <c r="E283" s="57"/>
      <c r="F283" s="4"/>
    </row>
    <row r="284" spans="1:6" ht="15">
      <c r="A284" s="57"/>
      <c r="B284" s="57"/>
      <c r="C284" s="57"/>
      <c r="D284" s="57"/>
      <c r="E284" s="57"/>
      <c r="F284" s="4"/>
    </row>
    <row r="285" spans="1:6" ht="15">
      <c r="A285" s="57"/>
      <c r="B285" s="57"/>
      <c r="C285" s="57"/>
      <c r="D285" s="57"/>
      <c r="E285" s="57"/>
      <c r="F285" s="4"/>
    </row>
    <row r="286" spans="1:6" ht="15">
      <c r="A286" s="57"/>
      <c r="B286" s="57"/>
      <c r="C286" s="57"/>
      <c r="D286" s="57"/>
      <c r="E286" s="57"/>
      <c r="F286" s="4"/>
    </row>
    <row r="287" spans="1:6" ht="15">
      <c r="A287" s="57"/>
      <c r="B287" s="57"/>
      <c r="C287" s="57"/>
      <c r="D287" s="57"/>
      <c r="E287" s="57"/>
      <c r="F287" s="4"/>
    </row>
    <row r="288" spans="1:6" ht="15">
      <c r="A288" s="57"/>
      <c r="B288" s="57"/>
      <c r="C288" s="57"/>
      <c r="D288" s="57"/>
      <c r="E288" s="57"/>
      <c r="F288" s="4"/>
    </row>
    <row r="289" spans="1:6" ht="15">
      <c r="A289" s="57"/>
      <c r="B289" s="57"/>
      <c r="C289" s="57"/>
      <c r="D289" s="57"/>
      <c r="E289" s="57"/>
      <c r="F289" s="4"/>
    </row>
    <row r="290" spans="1:6" ht="15">
      <c r="A290" s="57"/>
      <c r="B290" s="57"/>
      <c r="C290" s="57"/>
      <c r="D290" s="57"/>
      <c r="E290" s="57"/>
      <c r="F290" s="4"/>
    </row>
    <row r="291" spans="1:6" ht="15">
      <c r="A291" s="57"/>
      <c r="B291" s="57"/>
      <c r="C291" s="57"/>
      <c r="D291" s="57"/>
      <c r="E291" s="57"/>
      <c r="F291" s="4"/>
    </row>
    <row r="292" spans="1:6" ht="15">
      <c r="A292" s="57"/>
      <c r="B292" s="57"/>
      <c r="C292" s="57"/>
      <c r="D292" s="57"/>
      <c r="E292" s="57"/>
      <c r="F292" s="4"/>
    </row>
    <row r="293" spans="1:6" ht="15">
      <c r="A293" s="57"/>
      <c r="B293" s="57"/>
      <c r="C293" s="57"/>
      <c r="D293" s="57"/>
      <c r="E293" s="57"/>
      <c r="F293" s="4"/>
    </row>
    <row r="294" spans="1:6" ht="15">
      <c r="A294" s="57"/>
      <c r="B294" s="57"/>
      <c r="C294" s="57"/>
      <c r="D294" s="57"/>
      <c r="E294" s="57"/>
      <c r="F294" s="4"/>
    </row>
    <row r="295" spans="1:6" ht="15">
      <c r="A295" s="57"/>
      <c r="B295" s="57"/>
      <c r="C295" s="57"/>
      <c r="D295" s="57"/>
      <c r="E295" s="57"/>
      <c r="F295" s="4"/>
    </row>
    <row r="296" spans="1:6" ht="15">
      <c r="A296" s="57"/>
      <c r="B296" s="57"/>
      <c r="C296" s="57"/>
      <c r="D296" s="57"/>
      <c r="E296" s="57"/>
      <c r="F296" s="4"/>
    </row>
    <row r="297" spans="1:6" ht="15">
      <c r="A297" s="57"/>
      <c r="B297" s="57"/>
      <c r="C297" s="57"/>
      <c r="D297" s="57"/>
      <c r="E297" s="57"/>
      <c r="F297" s="4"/>
    </row>
    <row r="298" spans="1:6" ht="15">
      <c r="A298" s="57"/>
      <c r="B298" s="57"/>
      <c r="C298" s="57"/>
      <c r="D298" s="57"/>
      <c r="E298" s="57"/>
      <c r="F298" s="4"/>
    </row>
    <row r="299" spans="1:6" ht="15">
      <c r="A299" s="57"/>
      <c r="B299" s="57"/>
      <c r="C299" s="57"/>
      <c r="D299" s="57"/>
      <c r="E299" s="57"/>
      <c r="F299" s="4"/>
    </row>
    <row r="300" spans="1:6" ht="15">
      <c r="A300" s="57"/>
      <c r="B300" s="57"/>
      <c r="C300" s="57"/>
      <c r="D300" s="57"/>
      <c r="E300" s="57"/>
      <c r="F300" s="4"/>
    </row>
    <row r="301" spans="1:6" ht="15">
      <c r="A301" s="57"/>
      <c r="B301" s="57"/>
      <c r="C301" s="57"/>
      <c r="D301" s="57"/>
      <c r="E301" s="57"/>
      <c r="F301" s="4"/>
    </row>
    <row r="302" spans="1:6" ht="15">
      <c r="A302" s="57"/>
      <c r="B302" s="57"/>
      <c r="C302" s="57"/>
      <c r="D302" s="57"/>
      <c r="E302" s="57"/>
      <c r="F302" s="4"/>
    </row>
    <row r="303" spans="1:6" ht="15">
      <c r="A303" s="57"/>
      <c r="B303" s="57"/>
      <c r="C303" s="57"/>
      <c r="D303" s="57"/>
      <c r="E303" s="57"/>
      <c r="F303" s="4"/>
    </row>
    <row r="304" spans="1:6" ht="15">
      <c r="A304" s="57"/>
      <c r="B304" s="57"/>
      <c r="C304" s="57"/>
      <c r="D304" s="57"/>
      <c r="E304" s="57"/>
      <c r="F304" s="4"/>
    </row>
    <row r="305" spans="1:6" ht="15">
      <c r="A305" s="57"/>
      <c r="B305" s="57"/>
      <c r="C305" s="57"/>
      <c r="D305" s="57"/>
      <c r="E305" s="57"/>
      <c r="F305" s="4"/>
    </row>
    <row r="306" spans="1:6" ht="15">
      <c r="A306" s="57"/>
      <c r="B306" s="57"/>
      <c r="C306" s="57"/>
      <c r="D306" s="57"/>
      <c r="E306" s="57"/>
      <c r="F306" s="4"/>
    </row>
    <row r="307" spans="1:6" ht="15">
      <c r="A307" s="57"/>
      <c r="B307" s="57"/>
      <c r="C307" s="57"/>
      <c r="D307" s="57"/>
      <c r="E307" s="57"/>
      <c r="F307" s="4"/>
    </row>
    <row r="308" spans="1:6" ht="15">
      <c r="A308" s="57"/>
      <c r="B308" s="57"/>
      <c r="C308" s="57"/>
      <c r="D308" s="57"/>
      <c r="E308" s="57"/>
      <c r="F308" s="4"/>
    </row>
    <row r="309" spans="1:6" ht="15">
      <c r="A309" s="57"/>
      <c r="B309" s="57"/>
      <c r="C309" s="57"/>
      <c r="D309" s="57"/>
      <c r="E309" s="57"/>
      <c r="F309" s="4"/>
    </row>
    <row r="310" spans="1:6" ht="15">
      <c r="A310" s="57"/>
      <c r="B310" s="57"/>
      <c r="C310" s="57"/>
      <c r="D310" s="57"/>
      <c r="E310" s="57"/>
      <c r="F310" s="4"/>
    </row>
    <row r="311" spans="1:6" ht="15">
      <c r="A311" s="57"/>
      <c r="B311" s="57"/>
      <c r="C311" s="57"/>
      <c r="D311" s="57"/>
      <c r="E311" s="57"/>
      <c r="F311" s="4"/>
    </row>
    <row r="312" spans="1:6" ht="15">
      <c r="A312" s="57"/>
      <c r="B312" s="57"/>
      <c r="C312" s="57"/>
      <c r="D312" s="57"/>
      <c r="E312" s="57"/>
      <c r="F312" s="4"/>
    </row>
    <row r="313" spans="1:6" ht="15">
      <c r="A313" s="57"/>
      <c r="B313" s="57"/>
      <c r="C313" s="57"/>
      <c r="D313" s="57"/>
      <c r="E313" s="57"/>
      <c r="F313" s="4"/>
    </row>
    <row r="314" spans="1:6" ht="15">
      <c r="A314" s="57"/>
      <c r="B314" s="57"/>
      <c r="C314" s="57"/>
      <c r="D314" s="57"/>
      <c r="E314" s="57"/>
      <c r="F314" s="4"/>
    </row>
    <row r="315" spans="1:6" ht="15">
      <c r="A315" s="57"/>
      <c r="B315" s="57"/>
      <c r="C315" s="57"/>
      <c r="D315" s="57"/>
      <c r="E315" s="57"/>
      <c r="F315" s="4"/>
    </row>
    <row r="316" spans="1:6" ht="15">
      <c r="A316" s="57"/>
      <c r="B316" s="57"/>
      <c r="C316" s="57"/>
      <c r="D316" s="57"/>
      <c r="E316" s="57"/>
      <c r="F316" s="4"/>
    </row>
    <row r="317" spans="1:6" ht="15">
      <c r="A317" s="57"/>
      <c r="B317" s="57"/>
      <c r="C317" s="57"/>
      <c r="D317" s="57"/>
      <c r="E317" s="57"/>
      <c r="F317" s="4"/>
    </row>
    <row r="318" spans="1:6" ht="15">
      <c r="A318" s="57"/>
      <c r="B318" s="57"/>
      <c r="C318" s="57"/>
      <c r="D318" s="57"/>
      <c r="E318" s="57"/>
      <c r="F318" s="4"/>
    </row>
    <row r="319" spans="1:6" ht="15">
      <c r="A319" s="57"/>
      <c r="B319" s="57"/>
      <c r="C319" s="57"/>
      <c r="D319" s="57"/>
      <c r="E319" s="57"/>
      <c r="F319" s="4"/>
    </row>
    <row r="320" spans="1:6" ht="15">
      <c r="A320" s="57"/>
      <c r="B320" s="57"/>
      <c r="C320" s="57"/>
      <c r="D320" s="57"/>
      <c r="E320" s="57"/>
      <c r="F320" s="4"/>
    </row>
    <row r="321" spans="1:6" ht="15">
      <c r="A321" s="57"/>
      <c r="B321" s="57"/>
      <c r="C321" s="57"/>
      <c r="D321" s="57"/>
      <c r="E321" s="57"/>
      <c r="F321" s="4"/>
    </row>
    <row r="322" spans="1:6" ht="15">
      <c r="A322" s="57"/>
      <c r="B322" s="57"/>
      <c r="C322" s="57"/>
      <c r="D322" s="57"/>
      <c r="E322" s="57"/>
      <c r="F322" s="4"/>
    </row>
    <row r="323" spans="1:6" ht="15">
      <c r="A323" s="57"/>
      <c r="B323" s="57"/>
      <c r="C323" s="57"/>
      <c r="D323" s="57"/>
      <c r="E323" s="57"/>
      <c r="F323" s="4"/>
    </row>
    <row r="324" spans="1:6" ht="15">
      <c r="A324" s="57"/>
      <c r="B324" s="57"/>
      <c r="C324" s="57"/>
      <c r="D324" s="57"/>
      <c r="E324" s="57"/>
      <c r="F324" s="4"/>
    </row>
    <row r="325" spans="1:6" ht="15">
      <c r="A325" s="57"/>
      <c r="B325" s="57"/>
      <c r="C325" s="57"/>
      <c r="D325" s="57"/>
      <c r="E325" s="57"/>
      <c r="F325" s="4"/>
    </row>
    <row r="326" spans="1:6" ht="15">
      <c r="A326" s="57"/>
      <c r="B326" s="57"/>
      <c r="C326" s="57"/>
      <c r="D326" s="57"/>
      <c r="E326" s="57"/>
      <c r="F326" s="4"/>
    </row>
    <row r="327" spans="1:6" ht="15">
      <c r="A327" s="57"/>
      <c r="B327" s="57"/>
      <c r="C327" s="57"/>
      <c r="D327" s="57"/>
      <c r="E327" s="57"/>
      <c r="F327" s="4"/>
    </row>
    <row r="328" spans="1:6" ht="15">
      <c r="A328" s="57"/>
      <c r="B328" s="57"/>
      <c r="C328" s="57"/>
      <c r="D328" s="57"/>
      <c r="E328" s="57"/>
      <c r="F328" s="4"/>
    </row>
    <row r="329" spans="1:6" ht="15">
      <c r="A329" s="57"/>
      <c r="B329" s="57"/>
      <c r="C329" s="57"/>
      <c r="D329" s="57"/>
      <c r="E329" s="57"/>
      <c r="F329" s="4"/>
    </row>
    <row r="330" spans="1:6" ht="15">
      <c r="A330" s="57"/>
      <c r="B330" s="57"/>
      <c r="C330" s="57"/>
      <c r="D330" s="57"/>
      <c r="E330" s="57"/>
      <c r="F330" s="4"/>
    </row>
    <row r="331" spans="1:6" ht="15">
      <c r="A331" s="57"/>
      <c r="B331" s="57"/>
      <c r="C331" s="57"/>
      <c r="D331" s="57"/>
      <c r="E331" s="57"/>
      <c r="F331" s="4"/>
    </row>
    <row r="332" spans="1:6" ht="15">
      <c r="A332" s="57"/>
      <c r="B332" s="57"/>
      <c r="C332" s="57"/>
      <c r="D332" s="57"/>
      <c r="E332" s="57"/>
      <c r="F332" s="4"/>
    </row>
    <row r="333" spans="1:6" ht="15">
      <c r="A333" s="57"/>
      <c r="B333" s="57"/>
      <c r="C333" s="57"/>
      <c r="D333" s="57"/>
      <c r="E333" s="57"/>
      <c r="F333" s="4"/>
    </row>
    <row r="334" spans="1:6" ht="15">
      <c r="A334" s="57"/>
      <c r="B334" s="57"/>
      <c r="C334" s="57"/>
      <c r="D334" s="57"/>
      <c r="E334" s="57"/>
      <c r="F334" s="4"/>
    </row>
    <row r="335" spans="1:6" ht="15">
      <c r="A335" s="57"/>
      <c r="B335" s="57"/>
      <c r="C335" s="57"/>
      <c r="D335" s="57"/>
      <c r="E335" s="57"/>
      <c r="F335" s="4"/>
    </row>
    <row r="336" spans="1:6" ht="15">
      <c r="A336" s="57"/>
      <c r="B336" s="57"/>
      <c r="C336" s="57"/>
      <c r="D336" s="57"/>
      <c r="E336" s="57"/>
      <c r="F336" s="4"/>
    </row>
    <row r="337" spans="1:6" ht="15">
      <c r="A337" s="57"/>
      <c r="B337" s="57"/>
      <c r="C337" s="57"/>
      <c r="D337" s="57"/>
      <c r="E337" s="57"/>
      <c r="F337" s="4"/>
    </row>
  </sheetData>
  <mergeCells count="6">
    <mergeCell ref="A8:A18"/>
    <mergeCell ref="B8:B9"/>
    <mergeCell ref="C8:C9"/>
    <mergeCell ref="D8:D9"/>
    <mergeCell ref="E8:E9"/>
    <mergeCell ref="F8:F9"/>
  </mergeCells>
  <printOptions/>
  <pageMargins left="0.670138888888889" right="0.44027777777777777" top="0.7875" bottom="0.8229166666666667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Kowiesy</cp:lastModifiedBy>
  <cp:lastPrinted>2006-03-29T07:05:49Z</cp:lastPrinted>
  <dcterms:created xsi:type="dcterms:W3CDTF">1997-02-26T13:46:56Z</dcterms:created>
  <dcterms:modified xsi:type="dcterms:W3CDTF">2005-03-30T08:32:14Z</dcterms:modified>
  <cp:category/>
  <cp:version/>
  <cp:contentType/>
  <cp:contentStatus/>
  <cp:revision>1</cp:revision>
</cp:coreProperties>
</file>